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k\Desktop\"/>
    </mc:Choice>
  </mc:AlternateContent>
  <xr:revisionPtr revIDLastSave="0" documentId="8_{D8EDDFA7-F9B8-4BE9-933E-BAB3817986BA}" xr6:coauthVersionLast="47" xr6:coauthVersionMax="47" xr10:uidLastSave="{00000000-0000-0000-0000-000000000000}"/>
  <bookViews>
    <workbookView xWindow="8280" yWindow="2175" windowWidth="14475" windowHeight="11385" activeTab="3" xr2:uid="{00000000-000D-0000-FFFF-FFFF00000000}"/>
  </bookViews>
  <sheets>
    <sheet name="GYM-takster 16-17" sheetId="1" r:id="rId1"/>
    <sheet name="EUD GF 16-17" sheetId="2" r:id="rId2"/>
    <sheet name="EUD HF 16-17" sheetId="3" r:id="rId3"/>
    <sheet name="Dekomponering" sheetId="5" r:id="rId4"/>
    <sheet name="EUX-takster" sheetId="6" r:id="rId5"/>
    <sheet name="RKV-takster" sheetId="7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7" i="1" l="1"/>
  <c r="F36" i="1" l="1"/>
  <c r="E37" i="1"/>
  <c r="N7" i="7"/>
  <c r="M7" i="7"/>
  <c r="L7" i="7"/>
  <c r="K7" i="7"/>
  <c r="J7" i="7"/>
  <c r="I7" i="7"/>
  <c r="R8" i="6"/>
  <c r="Q8" i="6"/>
  <c r="P8" i="6"/>
  <c r="O8" i="6"/>
  <c r="N8" i="6"/>
  <c r="M8" i="6"/>
  <c r="L8" i="6"/>
  <c r="K8" i="6"/>
  <c r="R7" i="6"/>
  <c r="Q7" i="6"/>
  <c r="P7" i="6"/>
  <c r="O7" i="6"/>
  <c r="N7" i="6"/>
  <c r="M7" i="6"/>
  <c r="L7" i="6"/>
  <c r="K7" i="6"/>
  <c r="Q8" i="3"/>
  <c r="E71" i="5" s="1"/>
  <c r="E82" i="5" s="1"/>
  <c r="P8" i="3"/>
  <c r="D71" i="5" s="1"/>
  <c r="D82" i="5" s="1"/>
  <c r="O8" i="3"/>
  <c r="C71" i="5" s="1"/>
  <c r="N8" i="3"/>
  <c r="B71" i="5" s="1"/>
  <c r="B82" i="5" s="1"/>
  <c r="Q7" i="3"/>
  <c r="E57" i="5" s="1"/>
  <c r="E68" i="5" s="1"/>
  <c r="P7" i="3"/>
  <c r="D57" i="5" s="1"/>
  <c r="D68" i="5" s="1"/>
  <c r="O7" i="3"/>
  <c r="C57" i="5" s="1"/>
  <c r="C68" i="5" s="1"/>
  <c r="N7" i="3"/>
  <c r="B57" i="5" s="1"/>
  <c r="B68" i="5" s="1"/>
  <c r="Q14" i="2"/>
  <c r="P14" i="2"/>
  <c r="O14" i="2"/>
  <c r="N14" i="2"/>
  <c r="Q13" i="2"/>
  <c r="P13" i="2"/>
  <c r="O13" i="2"/>
  <c r="N13" i="2"/>
  <c r="F35" i="1" l="1"/>
  <c r="S7" i="1"/>
  <c r="F30" i="1"/>
  <c r="F29" i="1"/>
  <c r="D31" i="1"/>
  <c r="E31" i="1"/>
  <c r="C82" i="5" l="1"/>
  <c r="J8" i="3"/>
  <c r="K8" i="3"/>
  <c r="L8" i="3"/>
  <c r="M8" i="3"/>
  <c r="K7" i="3"/>
  <c r="L7" i="3"/>
  <c r="M7" i="3"/>
  <c r="J7" i="3"/>
  <c r="E42" i="5" l="1"/>
  <c r="D42" i="5"/>
  <c r="C42" i="5"/>
  <c r="B42" i="5"/>
  <c r="C28" i="5"/>
  <c r="D28" i="5"/>
  <c r="E28" i="5"/>
  <c r="B28" i="5"/>
  <c r="C15" i="5"/>
  <c r="D15" i="5"/>
  <c r="E15" i="5"/>
  <c r="B15" i="5"/>
  <c r="B1" i="5"/>
  <c r="C1" i="5"/>
  <c r="D1" i="5"/>
  <c r="E1" i="5"/>
  <c r="G24" i="1" l="1"/>
  <c r="E24" i="1"/>
  <c r="G22" i="1"/>
  <c r="E22" i="1"/>
  <c r="G20" i="1"/>
  <c r="G18" i="1"/>
  <c r="E20" i="1"/>
  <c r="E18" i="1"/>
  <c r="E43" i="5"/>
  <c r="E54" i="5" s="1"/>
  <c r="D43" i="5"/>
  <c r="D54" i="5" s="1"/>
  <c r="C43" i="5"/>
  <c r="C54" i="5" s="1"/>
  <c r="E29" i="5"/>
  <c r="E40" i="5" s="1"/>
  <c r="D29" i="5"/>
  <c r="D40" i="5" s="1"/>
  <c r="C29" i="5"/>
  <c r="C40" i="5" s="1"/>
  <c r="B43" i="5"/>
  <c r="B54" i="5" s="1"/>
  <c r="B29" i="5"/>
  <c r="B40" i="5" s="1"/>
  <c r="M14" i="2"/>
  <c r="L14" i="2"/>
  <c r="K14" i="2"/>
  <c r="M13" i="2"/>
  <c r="L13" i="2"/>
  <c r="K13" i="2"/>
  <c r="J14" i="2"/>
  <c r="J13" i="2"/>
  <c r="S10" i="1"/>
  <c r="S9" i="1"/>
  <c r="S8" i="1"/>
  <c r="E16" i="5" s="1"/>
  <c r="E26" i="5" s="1"/>
  <c r="E2" i="5"/>
  <c r="E13" i="5" s="1"/>
  <c r="R10" i="1"/>
  <c r="R9" i="1"/>
  <c r="R8" i="1"/>
  <c r="D16" i="5" s="1"/>
  <c r="D26" i="5" s="1"/>
  <c r="R7" i="1"/>
  <c r="D2" i="5" s="1"/>
  <c r="D13" i="5" s="1"/>
  <c r="Q10" i="1"/>
  <c r="Q9" i="1"/>
  <c r="Q8" i="1"/>
  <c r="C16" i="5" s="1"/>
  <c r="C26" i="5" s="1"/>
  <c r="Q7" i="1"/>
  <c r="C2" i="5" s="1"/>
  <c r="C13" i="5" s="1"/>
  <c r="P10" i="1"/>
  <c r="P9" i="1"/>
  <c r="P8" i="1"/>
  <c r="B16" i="5" s="1"/>
  <c r="B26" i="5" s="1"/>
  <c r="P7" i="1"/>
  <c r="B2" i="5" s="1"/>
  <c r="B13" i="5" s="1"/>
  <c r="O10" i="1"/>
  <c r="O9" i="1"/>
  <c r="O8" i="1"/>
  <c r="O7" i="1"/>
  <c r="N10" i="1"/>
  <c r="N9" i="1"/>
  <c r="N8" i="1"/>
  <c r="N7" i="1"/>
  <c r="M10" i="1"/>
  <c r="M9" i="1"/>
  <c r="M8" i="1"/>
  <c r="M7" i="1"/>
  <c r="L10" i="1"/>
  <c r="L9" i="1"/>
  <c r="L8" i="1"/>
  <c r="L7" i="1"/>
</calcChain>
</file>

<file path=xl/sharedStrings.xml><?xml version="1.0" encoding="utf-8"?>
<sst xmlns="http://schemas.openxmlformats.org/spreadsheetml/2006/main" count="216" uniqueCount="53">
  <si>
    <t>UV</t>
  </si>
  <si>
    <t>FÆR</t>
  </si>
  <si>
    <t>FÆL</t>
  </si>
  <si>
    <t>BYG</t>
  </si>
  <si>
    <t>HHX</t>
  </si>
  <si>
    <t>HTX</t>
  </si>
  <si>
    <t>STX</t>
  </si>
  <si>
    <t>HF</t>
  </si>
  <si>
    <t>Ændring</t>
  </si>
  <si>
    <t>%</t>
  </si>
  <si>
    <t>kr.</t>
  </si>
  <si>
    <t>Detailhandelsuddannelse med specialer</t>
  </si>
  <si>
    <t>Personsvognsmekaniker</t>
  </si>
  <si>
    <t>2015 (kr)</t>
  </si>
  <si>
    <t>2016 (kr)</t>
  </si>
  <si>
    <t>2015 (ÅE)</t>
  </si>
  <si>
    <t>2016 (ÅE)</t>
  </si>
  <si>
    <t>Difference</t>
  </si>
  <si>
    <t>Heraf</t>
  </si>
  <si>
    <t>Omprioriteringsbidrag</t>
  </si>
  <si>
    <t>P/L-regulering</t>
  </si>
  <si>
    <t>GF EUD Teknisk</t>
  </si>
  <si>
    <t>Kontor, handel og forretningsservice</t>
  </si>
  <si>
    <t>Statens Indkøbsprogram</t>
  </si>
  <si>
    <t>Ændring i forhold til Finanslov 2015</t>
  </si>
  <si>
    <t>Andet/afrundinger</t>
  </si>
  <si>
    <t>Niveauregulering</t>
  </si>
  <si>
    <t>Ændring kr.</t>
  </si>
  <si>
    <t>Ændring %</t>
  </si>
  <si>
    <t>HF - Detailhandel med specialer</t>
  </si>
  <si>
    <t>HF - Personvognsmekaniker</t>
  </si>
  <si>
    <t>Ændring i kroner</t>
  </si>
  <si>
    <t>Ændring i %</t>
  </si>
  <si>
    <t>Øvrige tekniske grundforløb</t>
  </si>
  <si>
    <t xml:space="preserve">Grundforløb </t>
  </si>
  <si>
    <t>Bemærkning: Der gives en tillægstakst for gundforløb 2 for elever på uddannelserne; detailhandel med specialer, handelsuddannelse med specialer, sundhedsservicesekretæruddannelsen og eventkoordinator på 4.730 kr. pr. ÅE</t>
  </si>
  <si>
    <t>Hovedforløb</t>
  </si>
  <si>
    <t xml:space="preserve"> </t>
  </si>
  <si>
    <t>EUX</t>
  </si>
  <si>
    <t>RKV</t>
  </si>
  <si>
    <t>Kilde: FL16 og FFL17</t>
  </si>
  <si>
    <t>Merkantil EUX</t>
  </si>
  <si>
    <t>Teknisk EUX</t>
  </si>
  <si>
    <t>Ny udbudslov</t>
  </si>
  <si>
    <t>Integrationsplatform</t>
  </si>
  <si>
    <t>Ændret tælledato/klasseloft</t>
  </si>
  <si>
    <t>Revurdering bygningstaxametre</t>
  </si>
  <si>
    <t>Udbudslov</t>
  </si>
  <si>
    <t>Ekstraordinær taxameterforhøjelse</t>
  </si>
  <si>
    <t>Fremtidig betaling for IT (praktikpladssystem og elevadministrativ fællesdel)  (*)</t>
  </si>
  <si>
    <t>(*) udgør 40% af nuværende betaling til STIL - de resterende 60% bortfalder ved de enkelte skolers overgang til nyt elevadministrativt system</t>
  </si>
  <si>
    <t>Udløb af takstforhøjelser fra Aftale om bedre erhvervsudd. og styrket udd.garanti (2012)</t>
  </si>
  <si>
    <t>Revurdering af bygningstaxametre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</si>
</sst>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24">
    <xf numFmtId="0" fontId="0" fillId="0" borderId="0" xfId="0"/>
    <xf numFmtId="3" fontId="0" fillId="0" borderId="0" xfId="0" applyNumberFormat="1"/>
    <xf numFmtId="3" fontId="0" fillId="0" borderId="1" xfId="0" applyNumberFormat="1" applyBorder="1"/>
    <xf numFmtId="4" fontId="0" fillId="0" borderId="1" xfId="0" applyNumberFormat="1" applyBorder="1"/>
    <xf numFmtId="3" fontId="0" fillId="0" borderId="6" xfId="0" applyNumberFormat="1" applyBorder="1"/>
    <xf numFmtId="3" fontId="0" fillId="0" borderId="7" xfId="0" applyNumberFormat="1" applyBorder="1"/>
    <xf numFmtId="3" fontId="0" fillId="0" borderId="8" xfId="0" applyNumberFormat="1" applyBorder="1"/>
    <xf numFmtId="3" fontId="0" fillId="0" borderId="9" xfId="0" applyNumberFormat="1" applyBorder="1"/>
    <xf numFmtId="3" fontId="0" fillId="0" borderId="10" xfId="0" applyNumberFormat="1" applyBorder="1"/>
    <xf numFmtId="4" fontId="0" fillId="0" borderId="6" xfId="0" applyNumberFormat="1" applyBorder="1"/>
    <xf numFmtId="4" fontId="0" fillId="0" borderId="7" xfId="0" applyNumberFormat="1" applyBorder="1"/>
    <xf numFmtId="4" fontId="0" fillId="0" borderId="8" xfId="0" applyNumberFormat="1" applyBorder="1"/>
    <xf numFmtId="4" fontId="0" fillId="0" borderId="9" xfId="0" applyNumberFormat="1" applyBorder="1"/>
    <xf numFmtId="4" fontId="0" fillId="0" borderId="10" xfId="0" applyNumberFormat="1" applyBorder="1"/>
    <xf numFmtId="0" fontId="0" fillId="2" borderId="11" xfId="0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/>
    <xf numFmtId="0" fontId="0" fillId="2" borderId="12" xfId="0" applyFill="1" applyBorder="1"/>
    <xf numFmtId="0" fontId="1" fillId="2" borderId="1" xfId="0" applyFont="1" applyFill="1" applyBorder="1" applyAlignment="1">
      <alignment horizontal="center"/>
    </xf>
    <xf numFmtId="0" fontId="1" fillId="2" borderId="13" xfId="0" applyFont="1" applyFill="1" applyBorder="1"/>
    <xf numFmtId="0" fontId="1" fillId="2" borderId="14" xfId="0" applyFont="1" applyFill="1" applyBorder="1"/>
    <xf numFmtId="3" fontId="0" fillId="0" borderId="15" xfId="0" applyNumberFormat="1" applyBorder="1"/>
    <xf numFmtId="3" fontId="0" fillId="0" borderId="2" xfId="0" applyNumberFormat="1" applyBorder="1"/>
    <xf numFmtId="3" fontId="0" fillId="0" borderId="16" xfId="0" applyNumberFormat="1" applyBorder="1"/>
    <xf numFmtId="4" fontId="0" fillId="0" borderId="15" xfId="0" applyNumberFormat="1" applyBorder="1"/>
    <xf numFmtId="4" fontId="0" fillId="0" borderId="2" xfId="0" applyNumberFormat="1" applyBorder="1"/>
    <xf numFmtId="4" fontId="0" fillId="0" borderId="16" xfId="0" applyNumberFormat="1" applyBorder="1"/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4" fontId="0" fillId="0" borderId="0" xfId="0" applyNumberFormat="1"/>
    <xf numFmtId="3" fontId="0" fillId="0" borderId="21" xfId="0" applyNumberFormat="1" applyBorder="1"/>
    <xf numFmtId="3" fontId="0" fillId="0" borderId="22" xfId="0" applyNumberFormat="1" applyBorder="1"/>
    <xf numFmtId="4" fontId="0" fillId="0" borderId="22" xfId="0" applyNumberFormat="1" applyBorder="1"/>
    <xf numFmtId="4" fontId="0" fillId="0" borderId="23" xfId="0" applyNumberFormat="1" applyBorder="1"/>
    <xf numFmtId="0" fontId="0" fillId="2" borderId="13" xfId="0" applyFill="1" applyBorder="1"/>
    <xf numFmtId="0" fontId="0" fillId="2" borderId="14" xfId="0" applyFill="1" applyBorder="1"/>
    <xf numFmtId="0" fontId="0" fillId="2" borderId="20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8" xfId="0" applyFill="1" applyBorder="1"/>
    <xf numFmtId="3" fontId="0" fillId="0" borderId="24" xfId="0" applyNumberFormat="1" applyBorder="1"/>
    <xf numFmtId="3" fontId="0" fillId="0" borderId="25" xfId="0" applyNumberFormat="1" applyBorder="1"/>
    <xf numFmtId="3" fontId="0" fillId="0" borderId="23" xfId="0" applyNumberFormat="1" applyBorder="1"/>
    <xf numFmtId="1" fontId="0" fillId="0" borderId="0" xfId="0" applyNumberFormat="1" applyAlignment="1">
      <alignment horizontal="center"/>
    </xf>
    <xf numFmtId="0" fontId="1" fillId="2" borderId="1" xfId="0" applyFont="1" applyFill="1" applyBorder="1"/>
    <xf numFmtId="0" fontId="0" fillId="2" borderId="1" xfId="0" applyFill="1" applyBorder="1"/>
    <xf numFmtId="0" fontId="0" fillId="0" borderId="14" xfId="0" applyBorder="1"/>
    <xf numFmtId="0" fontId="0" fillId="0" borderId="13" xfId="0" applyBorder="1"/>
    <xf numFmtId="0" fontId="1" fillId="2" borderId="17" xfId="0" applyFont="1" applyFill="1" applyBorder="1" applyAlignment="1">
      <alignment horizontal="centerContinuous"/>
    </xf>
    <xf numFmtId="0" fontId="1" fillId="2" borderId="18" xfId="0" applyFont="1" applyFill="1" applyBorder="1" applyAlignment="1">
      <alignment horizontal="centerContinuous"/>
    </xf>
    <xf numFmtId="0" fontId="1" fillId="2" borderId="19" xfId="0" applyFont="1" applyFill="1" applyBorder="1" applyAlignment="1">
      <alignment horizontal="centerContinuous"/>
    </xf>
    <xf numFmtId="0" fontId="1" fillId="0" borderId="0" xfId="0" applyFont="1"/>
    <xf numFmtId="0" fontId="1" fillId="2" borderId="9" xfId="0" applyFont="1" applyFill="1" applyBorder="1"/>
    <xf numFmtId="0" fontId="1" fillId="2" borderId="10" xfId="0" applyFont="1" applyFill="1" applyBorder="1"/>
    <xf numFmtId="0" fontId="1" fillId="2" borderId="8" xfId="0" applyFont="1" applyFill="1" applyBorder="1"/>
    <xf numFmtId="4" fontId="0" fillId="0" borderId="21" xfId="0" applyNumberFormat="1" applyBorder="1"/>
    <xf numFmtId="0" fontId="1" fillId="3" borderId="21" xfId="0" applyFont="1" applyFill="1" applyBorder="1"/>
    <xf numFmtId="0" fontId="1" fillId="3" borderId="22" xfId="0" applyFont="1" applyFill="1" applyBorder="1" applyAlignment="1">
      <alignment horizontal="right"/>
    </xf>
    <xf numFmtId="0" fontId="0" fillId="3" borderId="0" xfId="0" applyFill="1"/>
    <xf numFmtId="0" fontId="0" fillId="3" borderId="6" xfId="0" applyFill="1" applyBorder="1"/>
    <xf numFmtId="10" fontId="0" fillId="3" borderId="1" xfId="1" applyNumberFormat="1" applyFont="1" applyFill="1" applyBorder="1"/>
    <xf numFmtId="0" fontId="3" fillId="3" borderId="6" xfId="0" applyFont="1" applyFill="1" applyBorder="1"/>
    <xf numFmtId="10" fontId="0" fillId="3" borderId="1" xfId="0" applyNumberFormat="1" applyFill="1" applyBorder="1"/>
    <xf numFmtId="0" fontId="0" fillId="3" borderId="8" xfId="0" applyFill="1" applyBorder="1"/>
    <xf numFmtId="10" fontId="0" fillId="3" borderId="9" xfId="1" applyNumberFormat="1" applyFont="1" applyFill="1" applyBorder="1"/>
    <xf numFmtId="4" fontId="0" fillId="3" borderId="0" xfId="0" applyNumberFormat="1" applyFill="1"/>
    <xf numFmtId="0" fontId="1" fillId="3" borderId="3" xfId="0" applyFont="1" applyFill="1" applyBorder="1"/>
    <xf numFmtId="0" fontId="0" fillId="3" borderId="29" xfId="0" applyFill="1" applyBorder="1"/>
    <xf numFmtId="10" fontId="0" fillId="3" borderId="6" xfId="1" applyNumberFormat="1" applyFont="1" applyFill="1" applyBorder="1"/>
    <xf numFmtId="0" fontId="3" fillId="3" borderId="29" xfId="0" applyFont="1" applyFill="1" applyBorder="1"/>
    <xf numFmtId="0" fontId="3" fillId="2" borderId="1" xfId="0" applyFont="1" applyFill="1" applyBorder="1" applyAlignment="1">
      <alignment horizontal="center"/>
    </xf>
    <xf numFmtId="0" fontId="0" fillId="2" borderId="30" xfId="0" applyFill="1" applyBorder="1"/>
    <xf numFmtId="0" fontId="0" fillId="2" borderId="27" xfId="0" applyFill="1" applyBorder="1"/>
    <xf numFmtId="0" fontId="0" fillId="2" borderId="28" xfId="0" applyFill="1" applyBorder="1"/>
    <xf numFmtId="0" fontId="0" fillId="2" borderId="25" xfId="0" applyFill="1" applyBorder="1"/>
    <xf numFmtId="0" fontId="4" fillId="0" borderId="0" xfId="0" applyFont="1"/>
    <xf numFmtId="3" fontId="4" fillId="0" borderId="0" xfId="0" applyNumberFormat="1" applyFont="1"/>
    <xf numFmtId="4" fontId="4" fillId="0" borderId="0" xfId="0" applyNumberFormat="1" applyFont="1"/>
    <xf numFmtId="3" fontId="0" fillId="0" borderId="31" xfId="0" applyNumberFormat="1" applyBorder="1"/>
    <xf numFmtId="3" fontId="0" fillId="0" borderId="32" xfId="0" applyNumberFormat="1" applyBorder="1"/>
    <xf numFmtId="3" fontId="0" fillId="0" borderId="26" xfId="0" applyNumberFormat="1" applyBorder="1"/>
    <xf numFmtId="3" fontId="0" fillId="0" borderId="20" xfId="0" applyNumberFormat="1" applyBorder="1"/>
    <xf numFmtId="0" fontId="1" fillId="2" borderId="30" xfId="0" applyFont="1" applyFill="1" applyBorder="1"/>
    <xf numFmtId="0" fontId="1" fillId="2" borderId="27" xfId="0" applyFont="1" applyFill="1" applyBorder="1"/>
    <xf numFmtId="0" fontId="1" fillId="2" borderId="28" xfId="0" applyFont="1" applyFill="1" applyBorder="1"/>
    <xf numFmtId="4" fontId="0" fillId="0" borderId="31" xfId="0" applyNumberFormat="1" applyBorder="1"/>
    <xf numFmtId="3" fontId="0" fillId="0" borderId="34" xfId="0" applyNumberFormat="1" applyBorder="1"/>
    <xf numFmtId="0" fontId="1" fillId="2" borderId="30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3" fontId="0" fillId="0" borderId="35" xfId="0" applyNumberFormat="1" applyBorder="1"/>
    <xf numFmtId="3" fontId="0" fillId="0" borderId="36" xfId="0" applyNumberFormat="1" applyBorder="1"/>
    <xf numFmtId="4" fontId="0" fillId="0" borderId="32" xfId="0" applyNumberFormat="1" applyBorder="1"/>
    <xf numFmtId="4" fontId="0" fillId="0" borderId="33" xfId="0" applyNumberFormat="1" applyBorder="1"/>
    <xf numFmtId="0" fontId="1" fillId="2" borderId="20" xfId="0" applyFont="1" applyFill="1" applyBorder="1" applyAlignment="1">
      <alignment horizontal="center"/>
    </xf>
    <xf numFmtId="3" fontId="0" fillId="0" borderId="33" xfId="0" applyNumberFormat="1" applyBorder="1"/>
    <xf numFmtId="0" fontId="0" fillId="3" borderId="37" xfId="0" applyFill="1" applyBorder="1"/>
    <xf numFmtId="0" fontId="1" fillId="0" borderId="22" xfId="0" applyFont="1" applyFill="1" applyBorder="1" applyAlignment="1">
      <alignment horizontal="right"/>
    </xf>
    <xf numFmtId="10" fontId="0" fillId="0" borderId="1" xfId="1" applyNumberFormat="1" applyFont="1" applyFill="1" applyBorder="1"/>
    <xf numFmtId="10" fontId="0" fillId="0" borderId="1" xfId="0" applyNumberFormat="1" applyFill="1" applyBorder="1"/>
    <xf numFmtId="10" fontId="0" fillId="0" borderId="9" xfId="1" applyNumberFormat="1" applyFont="1" applyFill="1" applyBorder="1"/>
    <xf numFmtId="4" fontId="0" fillId="0" borderId="0" xfId="0" applyNumberFormat="1" applyFill="1"/>
    <xf numFmtId="0" fontId="0" fillId="0" borderId="0" xfId="0" applyFill="1"/>
    <xf numFmtId="0" fontId="1" fillId="0" borderId="21" xfId="0" applyFont="1" applyFill="1" applyBorder="1" applyAlignment="1">
      <alignment horizontal="right"/>
    </xf>
    <xf numFmtId="10" fontId="0" fillId="0" borderId="6" xfId="1" applyNumberFormat="1" applyFont="1" applyFill="1" applyBorder="1"/>
    <xf numFmtId="10" fontId="0" fillId="0" borderId="6" xfId="0" applyNumberFormat="1" applyFill="1" applyBorder="1"/>
    <xf numFmtId="10" fontId="0" fillId="0" borderId="8" xfId="1" applyNumberFormat="1" applyFont="1" applyFill="1" applyBorder="1"/>
    <xf numFmtId="0" fontId="0" fillId="3" borderId="30" xfId="0" applyFill="1" applyBorder="1"/>
    <xf numFmtId="10" fontId="0" fillId="0" borderId="27" xfId="1" applyNumberFormat="1" applyFont="1" applyFill="1" applyBorder="1"/>
    <xf numFmtId="10" fontId="0" fillId="3" borderId="27" xfId="1" applyNumberFormat="1" applyFont="1" applyFill="1" applyBorder="1"/>
    <xf numFmtId="10" fontId="0" fillId="0" borderId="10" xfId="1" applyNumberFormat="1" applyFont="1" applyFill="1" applyBorder="1"/>
    <xf numFmtId="0" fontId="1" fillId="0" borderId="23" xfId="0" applyFont="1" applyFill="1" applyBorder="1" applyAlignment="1">
      <alignment horizontal="right"/>
    </xf>
    <xf numFmtId="10" fontId="0" fillId="0" borderId="7" xfId="1" applyNumberFormat="1" applyFont="1" applyFill="1" applyBorder="1"/>
    <xf numFmtId="10" fontId="0" fillId="0" borderId="7" xfId="0" applyNumberFormat="1" applyFill="1" applyBorder="1"/>
    <xf numFmtId="10" fontId="0" fillId="0" borderId="28" xfId="1" applyNumberFormat="1" applyFont="1" applyFill="1" applyBorder="1"/>
    <xf numFmtId="10" fontId="0" fillId="0" borderId="13" xfId="1" applyNumberFormat="1" applyFont="1" applyFill="1" applyBorder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261937</xdr:colOff>
      <xdr:row>15</xdr:row>
      <xdr:rowOff>157162</xdr:rowOff>
    </xdr:from>
    <xdr:ext cx="65" cy="172227"/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862762" y="30432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a-DK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4:S37"/>
  <sheetViews>
    <sheetView showGridLines="0" workbookViewId="0">
      <selection activeCell="P7" sqref="P7:S7"/>
    </sheetView>
  </sheetViews>
  <sheetFormatPr defaultRowHeight="15" x14ac:dyDescent="0.25"/>
  <cols>
    <col min="3" max="3" width="16.7109375" customWidth="1"/>
  </cols>
  <sheetData>
    <row r="4" spans="3:19" ht="15.75" thickBot="1" x14ac:dyDescent="0.3"/>
    <row r="5" spans="3:19" x14ac:dyDescent="0.25">
      <c r="C5" s="14"/>
      <c r="D5" s="119">
        <v>2016</v>
      </c>
      <c r="E5" s="120"/>
      <c r="F5" s="120"/>
      <c r="G5" s="121"/>
      <c r="H5" s="119">
        <v>2017</v>
      </c>
      <c r="I5" s="120"/>
      <c r="J5" s="120"/>
      <c r="K5" s="121"/>
      <c r="L5" s="15"/>
      <c r="M5" s="16" t="s">
        <v>8</v>
      </c>
      <c r="N5" s="17" t="s">
        <v>10</v>
      </c>
      <c r="O5" s="18"/>
      <c r="P5" s="15"/>
      <c r="Q5" s="16" t="s">
        <v>8</v>
      </c>
      <c r="R5" s="17" t="s">
        <v>9</v>
      </c>
      <c r="S5" s="18"/>
    </row>
    <row r="6" spans="3:19" ht="15.75" thickBot="1" x14ac:dyDescent="0.3">
      <c r="C6" s="19"/>
      <c r="D6" s="29" t="s">
        <v>0</v>
      </c>
      <c r="E6" s="30" t="s">
        <v>1</v>
      </c>
      <c r="F6" s="30" t="s">
        <v>2</v>
      </c>
      <c r="G6" s="31" t="s">
        <v>3</v>
      </c>
      <c r="H6" s="29" t="s">
        <v>0</v>
      </c>
      <c r="I6" s="30" t="s">
        <v>1</v>
      </c>
      <c r="J6" s="30" t="s">
        <v>2</v>
      </c>
      <c r="K6" s="31" t="s">
        <v>3</v>
      </c>
      <c r="L6" s="29" t="s">
        <v>0</v>
      </c>
      <c r="M6" s="30" t="s">
        <v>1</v>
      </c>
      <c r="N6" s="30" t="s">
        <v>2</v>
      </c>
      <c r="O6" s="31" t="s">
        <v>3</v>
      </c>
      <c r="P6" s="29" t="s">
        <v>0</v>
      </c>
      <c r="Q6" s="30" t="s">
        <v>1</v>
      </c>
      <c r="R6" s="30" t="s">
        <v>2</v>
      </c>
      <c r="S6" s="31" t="s">
        <v>3</v>
      </c>
    </row>
    <row r="7" spans="3:19" x14ac:dyDescent="0.25">
      <c r="C7" s="21" t="s">
        <v>4</v>
      </c>
      <c r="D7" s="23">
        <v>48590</v>
      </c>
      <c r="E7" s="24">
        <v>13400</v>
      </c>
      <c r="F7" s="24">
        <v>5800</v>
      </c>
      <c r="G7" s="25">
        <v>5010</v>
      </c>
      <c r="H7" s="23">
        <v>50340</v>
      </c>
      <c r="I7" s="24">
        <v>13890</v>
      </c>
      <c r="J7" s="24">
        <v>5610</v>
      </c>
      <c r="K7" s="25">
        <v>4930</v>
      </c>
      <c r="L7" s="23">
        <f>H7-D7</f>
        <v>1750</v>
      </c>
      <c r="M7" s="24">
        <f>I7-E7</f>
        <v>490</v>
      </c>
      <c r="N7" s="24">
        <f>J7-F7</f>
        <v>-190</v>
      </c>
      <c r="O7" s="25">
        <f>K7-G7</f>
        <v>-80</v>
      </c>
      <c r="P7" s="26">
        <f>H7/D7*100-100</f>
        <v>3.6015641078411136</v>
      </c>
      <c r="Q7" s="27">
        <f>I7/E7*100-100</f>
        <v>3.6567164179104594</v>
      </c>
      <c r="R7" s="27">
        <f>J7/F7*100-100</f>
        <v>-3.2758620689655231</v>
      </c>
      <c r="S7" s="28">
        <f>K7/G7*100-100</f>
        <v>-1.5968063872255414</v>
      </c>
    </row>
    <row r="8" spans="3:19" x14ac:dyDescent="0.25">
      <c r="C8" s="21" t="s">
        <v>5</v>
      </c>
      <c r="D8" s="4">
        <v>58260</v>
      </c>
      <c r="E8" s="2">
        <v>20570</v>
      </c>
      <c r="F8" s="2">
        <v>8180</v>
      </c>
      <c r="G8" s="5">
        <v>9320</v>
      </c>
      <c r="H8" s="4">
        <v>57730</v>
      </c>
      <c r="I8" s="2">
        <v>20380</v>
      </c>
      <c r="J8" s="2">
        <v>7910</v>
      </c>
      <c r="K8" s="5">
        <v>9260</v>
      </c>
      <c r="L8" s="4">
        <f t="shared" ref="L8:L10" si="0">H8-D8</f>
        <v>-530</v>
      </c>
      <c r="M8" s="2">
        <f t="shared" ref="M8:M10" si="1">I8-E8</f>
        <v>-190</v>
      </c>
      <c r="N8" s="2">
        <f t="shared" ref="N8:N10" si="2">J8-F8</f>
        <v>-270</v>
      </c>
      <c r="O8" s="5">
        <f t="shared" ref="O8:O10" si="3">K8-G8</f>
        <v>-60</v>
      </c>
      <c r="P8" s="9">
        <f t="shared" ref="P8:P10" si="4">H8/D8*100-100</f>
        <v>-0.9097150703741903</v>
      </c>
      <c r="Q8" s="3">
        <f t="shared" ref="Q8:Q10" si="5">I8/E8*100-100</f>
        <v>-0.92367525522605831</v>
      </c>
      <c r="R8" s="3">
        <f t="shared" ref="R8:R10" si="6">J8/F8*100-100</f>
        <v>-3.3007334963325263</v>
      </c>
      <c r="S8" s="10">
        <f t="shared" ref="S8:S10" si="7">K8/G8*100-100</f>
        <v>-0.64377682403433312</v>
      </c>
    </row>
    <row r="9" spans="3:19" x14ac:dyDescent="0.25">
      <c r="C9" s="21" t="s">
        <v>6</v>
      </c>
      <c r="D9" s="4">
        <v>54420</v>
      </c>
      <c r="E9" s="2">
        <v>13970</v>
      </c>
      <c r="F9" s="2">
        <v>6970</v>
      </c>
      <c r="G9" s="5">
        <v>8700</v>
      </c>
      <c r="H9" s="4">
        <v>52040</v>
      </c>
      <c r="I9" s="2">
        <v>13390</v>
      </c>
      <c r="J9" s="2">
        <v>6760</v>
      </c>
      <c r="K9" s="5">
        <v>8000</v>
      </c>
      <c r="L9" s="4">
        <f t="shared" si="0"/>
        <v>-2380</v>
      </c>
      <c r="M9" s="2">
        <f t="shared" si="1"/>
        <v>-580</v>
      </c>
      <c r="N9" s="2">
        <f t="shared" si="2"/>
        <v>-210</v>
      </c>
      <c r="O9" s="5">
        <f t="shared" si="3"/>
        <v>-700</v>
      </c>
      <c r="P9" s="9">
        <f t="shared" si="4"/>
        <v>-4.3733921352443872</v>
      </c>
      <c r="Q9" s="3">
        <f t="shared" si="5"/>
        <v>-4.151753758052962</v>
      </c>
      <c r="R9" s="3">
        <f t="shared" si="6"/>
        <v>-3.0129124820659996</v>
      </c>
      <c r="S9" s="10">
        <f t="shared" si="7"/>
        <v>-8.0459770114942586</v>
      </c>
    </row>
    <row r="10" spans="3:19" ht="15.75" thickBot="1" x14ac:dyDescent="0.3">
      <c r="C10" s="22" t="s">
        <v>7</v>
      </c>
      <c r="D10" s="6">
        <v>62150</v>
      </c>
      <c r="E10" s="7">
        <v>9650</v>
      </c>
      <c r="F10" s="7">
        <v>8930</v>
      </c>
      <c r="G10" s="8">
        <v>9880</v>
      </c>
      <c r="H10" s="6">
        <v>61420</v>
      </c>
      <c r="I10" s="7">
        <v>9560</v>
      </c>
      <c r="J10" s="7">
        <v>8650</v>
      </c>
      <c r="K10" s="8">
        <v>9090</v>
      </c>
      <c r="L10" s="6">
        <f t="shared" si="0"/>
        <v>-730</v>
      </c>
      <c r="M10" s="7">
        <f t="shared" si="1"/>
        <v>-90</v>
      </c>
      <c r="N10" s="7">
        <f t="shared" si="2"/>
        <v>-280</v>
      </c>
      <c r="O10" s="8">
        <f t="shared" si="3"/>
        <v>-790</v>
      </c>
      <c r="P10" s="11">
        <f t="shared" si="4"/>
        <v>-1.1745776347546268</v>
      </c>
      <c r="Q10" s="12">
        <f t="shared" si="5"/>
        <v>-0.93264248704663544</v>
      </c>
      <c r="R10" s="12">
        <f t="shared" si="6"/>
        <v>-3.1354983202687663</v>
      </c>
      <c r="S10" s="13">
        <f t="shared" si="7"/>
        <v>-7.9959514170040507</v>
      </c>
    </row>
    <row r="11" spans="3:19" x14ac:dyDescent="0.25">
      <c r="D11" s="1"/>
      <c r="E11" s="1"/>
      <c r="F11" s="1"/>
      <c r="G11" s="1"/>
      <c r="H11" s="1"/>
      <c r="I11" s="1"/>
      <c r="J11" s="1"/>
      <c r="K11" s="1"/>
    </row>
    <row r="12" spans="3:19" x14ac:dyDescent="0.25">
      <c r="D12" s="1"/>
      <c r="E12" s="1"/>
      <c r="F12" s="1"/>
      <c r="G12" s="1"/>
      <c r="H12" s="1"/>
      <c r="I12" s="1"/>
      <c r="J12" s="1"/>
      <c r="K12" s="1"/>
    </row>
    <row r="13" spans="3:19" x14ac:dyDescent="0.25">
      <c r="D13" s="1"/>
      <c r="E13" s="1"/>
      <c r="F13" s="1"/>
      <c r="G13" s="1"/>
      <c r="H13" s="1"/>
      <c r="I13" s="1"/>
      <c r="J13" s="1"/>
      <c r="K13" s="1"/>
    </row>
    <row r="14" spans="3:19" x14ac:dyDescent="0.25">
      <c r="D14" s="1"/>
      <c r="E14" s="1"/>
      <c r="F14" s="1"/>
      <c r="G14" s="1"/>
      <c r="H14" s="1"/>
      <c r="I14" s="1"/>
      <c r="J14" s="1"/>
      <c r="K14" s="1"/>
    </row>
    <row r="15" spans="3:19" x14ac:dyDescent="0.25">
      <c r="D15" s="1"/>
      <c r="E15" s="1"/>
      <c r="F15" s="1"/>
      <c r="G15" s="1"/>
      <c r="H15" s="1"/>
      <c r="I15" s="1"/>
      <c r="J15" s="1"/>
      <c r="K15" s="1"/>
    </row>
    <row r="16" spans="3:19" x14ac:dyDescent="0.25">
      <c r="D16" s="46" t="s">
        <v>13</v>
      </c>
      <c r="E16" s="46" t="s">
        <v>14</v>
      </c>
      <c r="F16" s="46" t="s">
        <v>15</v>
      </c>
      <c r="G16" s="46" t="s">
        <v>16</v>
      </c>
      <c r="H16" s="1"/>
      <c r="I16" s="1"/>
      <c r="J16" s="1"/>
      <c r="K16" s="1"/>
    </row>
    <row r="17" spans="3:12" x14ac:dyDescent="0.25">
      <c r="C17" t="s">
        <v>4</v>
      </c>
      <c r="D17" s="1">
        <v>1725.6</v>
      </c>
      <c r="E17" s="1">
        <v>1794.1</v>
      </c>
      <c r="F17" s="1">
        <v>26452</v>
      </c>
      <c r="G17" s="1">
        <v>28154</v>
      </c>
      <c r="H17" s="1"/>
      <c r="I17" s="1"/>
      <c r="J17" s="1"/>
      <c r="K17" s="1"/>
    </row>
    <row r="18" spans="3:12" x14ac:dyDescent="0.25">
      <c r="D18" s="1">
        <v>100</v>
      </c>
      <c r="E18" s="1">
        <f>E17/D17*100</f>
        <v>103.9696337505795</v>
      </c>
      <c r="F18" s="1">
        <v>100</v>
      </c>
      <c r="G18" s="1">
        <f>G17/F17*100</f>
        <v>106.43429608347195</v>
      </c>
      <c r="H18" s="1"/>
      <c r="I18" s="1"/>
      <c r="J18" s="1"/>
      <c r="K18" s="1"/>
    </row>
    <row r="19" spans="3:12" x14ac:dyDescent="0.25">
      <c r="C19" t="s">
        <v>5</v>
      </c>
      <c r="D19" s="1">
        <v>1141.5</v>
      </c>
      <c r="E19" s="1">
        <v>1117</v>
      </c>
      <c r="F19" s="1">
        <v>13020</v>
      </c>
      <c r="G19" s="1">
        <v>13462</v>
      </c>
      <c r="H19" s="1"/>
      <c r="I19" s="1"/>
      <c r="J19" s="1"/>
      <c r="K19" s="1"/>
    </row>
    <row r="20" spans="3:12" x14ac:dyDescent="0.25">
      <c r="D20" s="1">
        <v>100</v>
      </c>
      <c r="E20" s="1">
        <f>E19/D19*100</f>
        <v>97.853701270258426</v>
      </c>
      <c r="F20" s="1">
        <v>100</v>
      </c>
      <c r="G20" s="1">
        <f>G19/F19*100</f>
        <v>103.39477726574499</v>
      </c>
      <c r="H20" s="1"/>
      <c r="I20" s="1"/>
      <c r="J20" s="1"/>
      <c r="K20" s="1"/>
    </row>
    <row r="21" spans="3:12" x14ac:dyDescent="0.25">
      <c r="C21" t="s">
        <v>6</v>
      </c>
      <c r="D21" s="1">
        <v>6666.1</v>
      </c>
      <c r="E21" s="1">
        <v>6446.2</v>
      </c>
      <c r="F21" s="1">
        <v>83413</v>
      </c>
      <c r="G21" s="1">
        <v>82950</v>
      </c>
      <c r="H21" s="1"/>
      <c r="I21" s="1"/>
      <c r="J21" s="1"/>
      <c r="K21" s="1"/>
    </row>
    <row r="22" spans="3:12" x14ac:dyDescent="0.25">
      <c r="D22" s="1">
        <v>100</v>
      </c>
      <c r="E22" s="1">
        <f>E21/D21*100</f>
        <v>96.701219603666303</v>
      </c>
      <c r="F22" s="1">
        <v>100</v>
      </c>
      <c r="G22" s="1">
        <f>G21/F21*100</f>
        <v>99.444930646302126</v>
      </c>
      <c r="H22" s="1"/>
      <c r="I22" s="1"/>
      <c r="J22" s="1"/>
      <c r="K22" s="1"/>
    </row>
    <row r="23" spans="3:12" x14ac:dyDescent="0.25">
      <c r="C23" t="s">
        <v>7</v>
      </c>
      <c r="D23" s="1">
        <v>1403.1</v>
      </c>
      <c r="E23" s="1">
        <v>1338.5</v>
      </c>
      <c r="F23" s="1">
        <v>15714</v>
      </c>
      <c r="G23" s="1">
        <v>15419</v>
      </c>
      <c r="H23" s="1"/>
      <c r="I23" s="1"/>
      <c r="J23" s="1"/>
      <c r="K23" s="1"/>
    </row>
    <row r="24" spans="3:12" x14ac:dyDescent="0.25">
      <c r="D24" s="1">
        <v>100</v>
      </c>
      <c r="E24" s="1">
        <f>E23/D23*100</f>
        <v>95.395909058513297</v>
      </c>
      <c r="F24" s="1">
        <v>100</v>
      </c>
      <c r="G24" s="1">
        <f>G23/F23*100</f>
        <v>98.122693139875267</v>
      </c>
      <c r="H24" s="1"/>
      <c r="I24" s="1"/>
      <c r="J24" s="1"/>
      <c r="K24" s="1"/>
    </row>
    <row r="27" spans="3:12" x14ac:dyDescent="0.25">
      <c r="C27" s="73" t="s">
        <v>10</v>
      </c>
      <c r="D27" s="20">
        <v>2016</v>
      </c>
      <c r="E27" s="20">
        <v>2017</v>
      </c>
      <c r="F27" s="20" t="s">
        <v>8</v>
      </c>
    </row>
    <row r="28" spans="3:12" x14ac:dyDescent="0.25">
      <c r="C28" s="48"/>
      <c r="D28" s="20" t="s">
        <v>0</v>
      </c>
      <c r="E28" s="20" t="s">
        <v>0</v>
      </c>
      <c r="F28" s="20" t="s">
        <v>0</v>
      </c>
    </row>
    <row r="29" spans="3:12" x14ac:dyDescent="0.25">
      <c r="C29" s="47" t="s">
        <v>4</v>
      </c>
      <c r="D29" s="2">
        <v>48590</v>
      </c>
      <c r="E29" s="2">
        <v>50340</v>
      </c>
      <c r="F29" s="2">
        <f>E29-D29</f>
        <v>1750</v>
      </c>
    </row>
    <row r="30" spans="3:12" x14ac:dyDescent="0.25">
      <c r="C30" s="47" t="s">
        <v>6</v>
      </c>
      <c r="D30" s="2">
        <v>54420</v>
      </c>
      <c r="E30" s="2">
        <v>52040</v>
      </c>
      <c r="F30" s="2">
        <f>E30-D30</f>
        <v>-2380</v>
      </c>
      <c r="L30" t="s">
        <v>37</v>
      </c>
    </row>
    <row r="31" spans="3:12" x14ac:dyDescent="0.25">
      <c r="C31" s="48" t="s">
        <v>17</v>
      </c>
      <c r="D31" s="2">
        <f>D29-D30</f>
        <v>-5830</v>
      </c>
      <c r="E31" s="2">
        <f>E29-E30</f>
        <v>-1700</v>
      </c>
      <c r="F31" s="89"/>
    </row>
    <row r="33" spans="3:6" x14ac:dyDescent="0.25">
      <c r="C33" s="73" t="s">
        <v>10</v>
      </c>
      <c r="D33" s="20">
        <v>2016</v>
      </c>
      <c r="E33" s="20">
        <v>2017</v>
      </c>
      <c r="F33" s="20" t="s">
        <v>8</v>
      </c>
    </row>
    <row r="34" spans="3:6" x14ac:dyDescent="0.25">
      <c r="C34" s="48"/>
      <c r="D34" s="20" t="s">
        <v>1</v>
      </c>
      <c r="E34" s="20" t="s">
        <v>1</v>
      </c>
      <c r="F34" s="20" t="s">
        <v>1</v>
      </c>
    </row>
    <row r="35" spans="3:6" x14ac:dyDescent="0.25">
      <c r="C35" s="47" t="s">
        <v>4</v>
      </c>
      <c r="D35" s="2">
        <v>13400</v>
      </c>
      <c r="E35" s="2">
        <v>13890</v>
      </c>
      <c r="F35" s="2">
        <f>E35-D35</f>
        <v>490</v>
      </c>
    </row>
    <row r="36" spans="3:6" x14ac:dyDescent="0.25">
      <c r="C36" s="47" t="s">
        <v>6</v>
      </c>
      <c r="D36" s="2">
        <v>13970</v>
      </c>
      <c r="E36" s="2">
        <v>13390</v>
      </c>
      <c r="F36" s="2">
        <f>E36-D36</f>
        <v>-580</v>
      </c>
    </row>
    <row r="37" spans="3:6" x14ac:dyDescent="0.25">
      <c r="C37" s="48" t="s">
        <v>17</v>
      </c>
      <c r="D37" s="2">
        <f>D35-D36</f>
        <v>-570</v>
      </c>
      <c r="E37" s="2">
        <f>E35-E36</f>
        <v>500</v>
      </c>
      <c r="F37" s="89"/>
    </row>
  </sheetData>
  <mergeCells count="2">
    <mergeCell ref="D5:G5"/>
    <mergeCell ref="H5:K5"/>
  </mergeCells>
  <pageMargins left="0.7" right="0.7" top="0.75" bottom="0.75" header="0.3" footer="0.3"/>
  <pageSetup paperSize="9" scale="7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0:Q33"/>
  <sheetViews>
    <sheetView showGridLines="0" topLeftCell="A7" workbookViewId="0">
      <selection activeCell="I14" sqref="I14"/>
    </sheetView>
  </sheetViews>
  <sheetFormatPr defaultRowHeight="15" x14ac:dyDescent="0.25"/>
  <cols>
    <col min="1" max="1" width="34.140625" bestFit="1" customWidth="1"/>
  </cols>
  <sheetData>
    <row r="10" spans="1:17" ht="15.75" thickBot="1" x14ac:dyDescent="0.3"/>
    <row r="11" spans="1:17" x14ac:dyDescent="0.25">
      <c r="A11" s="122" t="s">
        <v>34</v>
      </c>
      <c r="B11" s="119">
        <v>2016</v>
      </c>
      <c r="C11" s="120"/>
      <c r="D11" s="120"/>
      <c r="E11" s="121"/>
      <c r="F11" s="119">
        <v>2017</v>
      </c>
      <c r="G11" s="120"/>
      <c r="H11" s="120"/>
      <c r="I11" s="121"/>
      <c r="J11" s="119" t="s">
        <v>31</v>
      </c>
      <c r="K11" s="120"/>
      <c r="L11" s="120"/>
      <c r="M11" s="120"/>
      <c r="N11" s="119" t="s">
        <v>32</v>
      </c>
      <c r="O11" s="120"/>
      <c r="P11" s="120"/>
      <c r="Q11" s="121"/>
    </row>
    <row r="12" spans="1:17" ht="15.75" thickBot="1" x14ac:dyDescent="0.3">
      <c r="A12" s="123"/>
      <c r="B12" s="39" t="s">
        <v>0</v>
      </c>
      <c r="C12" s="40" t="s">
        <v>1</v>
      </c>
      <c r="D12" s="40" t="s">
        <v>2</v>
      </c>
      <c r="E12" s="41" t="s">
        <v>3</v>
      </c>
      <c r="F12" s="42" t="s">
        <v>0</v>
      </c>
      <c r="G12" s="40" t="s">
        <v>1</v>
      </c>
      <c r="H12" s="40" t="s">
        <v>2</v>
      </c>
      <c r="I12" s="41" t="s">
        <v>3</v>
      </c>
      <c r="J12" s="42" t="s">
        <v>0</v>
      </c>
      <c r="K12" s="40" t="s">
        <v>1</v>
      </c>
      <c r="L12" s="40" t="s">
        <v>2</v>
      </c>
      <c r="M12" s="77" t="s">
        <v>3</v>
      </c>
      <c r="N12" s="74" t="s">
        <v>0</v>
      </c>
      <c r="O12" s="75" t="s">
        <v>1</v>
      </c>
      <c r="P12" s="75" t="s">
        <v>2</v>
      </c>
      <c r="Q12" s="76" t="s">
        <v>3</v>
      </c>
    </row>
    <row r="13" spans="1:17" x14ac:dyDescent="0.25">
      <c r="A13" s="37" t="s">
        <v>22</v>
      </c>
      <c r="B13" s="34">
        <v>47330</v>
      </c>
      <c r="C13" s="34">
        <v>5410</v>
      </c>
      <c r="D13" s="34">
        <v>6710</v>
      </c>
      <c r="E13" s="43">
        <v>6300</v>
      </c>
      <c r="F13" s="34">
        <v>46600</v>
      </c>
      <c r="G13" s="34">
        <v>5360</v>
      </c>
      <c r="H13" s="34">
        <v>6440</v>
      </c>
      <c r="I13" s="43">
        <v>6200</v>
      </c>
      <c r="J13" s="33">
        <f t="shared" ref="J13:M14" si="0">F13-B13</f>
        <v>-730</v>
      </c>
      <c r="K13" s="34">
        <f t="shared" si="0"/>
        <v>-50</v>
      </c>
      <c r="L13" s="34">
        <f t="shared" si="0"/>
        <v>-270</v>
      </c>
      <c r="M13" s="43">
        <f t="shared" si="0"/>
        <v>-100</v>
      </c>
      <c r="N13" s="9">
        <f>F13/B13*100-100</f>
        <v>-1.5423621381787456</v>
      </c>
      <c r="O13" s="3">
        <f t="shared" ref="O13:O14" si="1">G13/C13*100-100</f>
        <v>-0.92421441774492052</v>
      </c>
      <c r="P13" s="3">
        <f t="shared" ref="P13:P14" si="2">H13/D13*100-100</f>
        <v>-4.0238450074515697</v>
      </c>
      <c r="Q13" s="10">
        <f t="shared" ref="Q13:Q14" si="3">I13/E13*100-100</f>
        <v>-1.5873015873015959</v>
      </c>
    </row>
    <row r="14" spans="1:17" ht="15.75" thickBot="1" x14ac:dyDescent="0.3">
      <c r="A14" s="38" t="s">
        <v>33</v>
      </c>
      <c r="B14" s="7">
        <v>65230</v>
      </c>
      <c r="C14" s="7">
        <v>6050</v>
      </c>
      <c r="D14" s="7">
        <v>10580</v>
      </c>
      <c r="E14" s="44">
        <v>18820</v>
      </c>
      <c r="F14" s="7">
        <v>64240</v>
      </c>
      <c r="G14" s="7">
        <v>6000</v>
      </c>
      <c r="H14" s="7">
        <v>10140</v>
      </c>
      <c r="I14" s="44">
        <v>18520</v>
      </c>
      <c r="J14" s="6">
        <f t="shared" si="0"/>
        <v>-990</v>
      </c>
      <c r="K14" s="7">
        <f t="shared" si="0"/>
        <v>-50</v>
      </c>
      <c r="L14" s="7">
        <f t="shared" si="0"/>
        <v>-440</v>
      </c>
      <c r="M14" s="44">
        <f t="shared" si="0"/>
        <v>-300</v>
      </c>
      <c r="N14" s="11">
        <f t="shared" ref="N14" si="4">F14/B14*100-100</f>
        <v>-1.5177065767285001</v>
      </c>
      <c r="O14" s="12">
        <f t="shared" si="1"/>
        <v>-0.8264462809917319</v>
      </c>
      <c r="P14" s="12">
        <f t="shared" si="2"/>
        <v>-4.1587901701323204</v>
      </c>
      <c r="Q14" s="13">
        <f t="shared" si="3"/>
        <v>-1.5940488841657725</v>
      </c>
    </row>
    <row r="15" spans="1:17" s="78" customFormat="1" ht="11.25" x14ac:dyDescent="0.2">
      <c r="A15" s="78" t="s">
        <v>35</v>
      </c>
      <c r="B15" s="79"/>
      <c r="C15" s="79"/>
      <c r="D15" s="79"/>
      <c r="E15" s="79"/>
      <c r="F15" s="79"/>
      <c r="G15" s="79"/>
      <c r="H15" s="79"/>
      <c r="I15" s="79"/>
      <c r="J15" s="79"/>
      <c r="N15" s="80"/>
      <c r="O15" s="80"/>
      <c r="P15" s="80"/>
      <c r="Q15" s="80"/>
    </row>
    <row r="16" spans="1:17" x14ac:dyDescent="0.25">
      <c r="B16" s="1"/>
      <c r="C16" s="1"/>
      <c r="D16" s="1"/>
      <c r="E16" s="1"/>
      <c r="F16" s="1"/>
      <c r="G16" s="1"/>
      <c r="H16" s="1"/>
      <c r="I16" s="1"/>
      <c r="J16" s="1"/>
      <c r="Q16" s="32"/>
    </row>
    <row r="17" spans="2:10" x14ac:dyDescent="0.25">
      <c r="B17" s="1"/>
      <c r="C17" s="1"/>
      <c r="D17" s="1"/>
      <c r="E17" s="1"/>
      <c r="F17" s="1"/>
      <c r="G17" s="1"/>
      <c r="H17" s="1"/>
      <c r="I17" s="1"/>
      <c r="J17" s="1"/>
    </row>
    <row r="18" spans="2:10" x14ac:dyDescent="0.25">
      <c r="B18" s="1"/>
      <c r="C18" s="1"/>
      <c r="D18" s="1"/>
      <c r="E18" s="1"/>
      <c r="F18" s="1"/>
      <c r="G18" s="1"/>
      <c r="H18" s="1"/>
      <c r="I18" s="1"/>
      <c r="J18" s="1"/>
    </row>
    <row r="19" spans="2:10" x14ac:dyDescent="0.25">
      <c r="B19" s="1"/>
      <c r="C19" s="1"/>
      <c r="D19" s="1"/>
      <c r="E19" s="1"/>
      <c r="F19" s="1"/>
      <c r="G19" s="1"/>
      <c r="H19" s="1"/>
      <c r="I19" s="1"/>
      <c r="J19" s="1"/>
    </row>
    <row r="20" spans="2:10" x14ac:dyDescent="0.25">
      <c r="B20" s="1"/>
      <c r="C20" s="1"/>
      <c r="D20" s="1"/>
      <c r="E20" s="1"/>
      <c r="F20" s="1"/>
      <c r="G20" s="1"/>
      <c r="H20" s="1"/>
      <c r="I20" s="1"/>
      <c r="J20" s="1"/>
    </row>
    <row r="21" spans="2:10" x14ac:dyDescent="0.25">
      <c r="B21" s="1"/>
      <c r="C21" s="1"/>
      <c r="D21" s="1"/>
      <c r="E21" s="1"/>
      <c r="F21" s="1"/>
      <c r="G21" s="1"/>
      <c r="H21" s="1"/>
      <c r="I21" s="1"/>
      <c r="J21" s="1"/>
    </row>
    <row r="22" spans="2:10" x14ac:dyDescent="0.25">
      <c r="B22" s="1"/>
      <c r="C22" s="1"/>
      <c r="D22" s="1"/>
      <c r="E22" s="1"/>
      <c r="F22" s="1"/>
      <c r="G22" s="1"/>
      <c r="H22" s="1"/>
      <c r="I22" s="1"/>
      <c r="J22" s="1"/>
    </row>
    <row r="23" spans="2:10" x14ac:dyDescent="0.25">
      <c r="B23" s="1"/>
      <c r="C23" s="1"/>
      <c r="D23" s="1"/>
      <c r="E23" s="1"/>
      <c r="F23" s="1"/>
      <c r="G23" s="1"/>
      <c r="H23" s="1"/>
      <c r="I23" s="1"/>
      <c r="J23" s="1"/>
    </row>
    <row r="24" spans="2:10" x14ac:dyDescent="0.25">
      <c r="B24" s="1"/>
      <c r="C24" s="1"/>
      <c r="D24" s="1"/>
      <c r="E24" s="1"/>
      <c r="F24" s="1"/>
      <c r="G24" s="1"/>
      <c r="H24" s="1"/>
      <c r="I24" s="1"/>
      <c r="J24" s="1"/>
    </row>
    <row r="25" spans="2:10" x14ac:dyDescent="0.25">
      <c r="B25" s="1"/>
      <c r="C25" s="1"/>
      <c r="D25" s="1"/>
      <c r="E25" s="1"/>
      <c r="F25" s="1"/>
      <c r="G25" s="1"/>
      <c r="H25" s="1"/>
      <c r="I25" s="1"/>
      <c r="J25" s="1"/>
    </row>
    <row r="26" spans="2:10" x14ac:dyDescent="0.25">
      <c r="B26" s="1"/>
      <c r="C26" s="1"/>
      <c r="D26" s="1"/>
      <c r="E26" s="1"/>
      <c r="F26" s="1"/>
      <c r="G26" s="1"/>
      <c r="H26" s="1"/>
      <c r="I26" s="1"/>
      <c r="J26" s="1"/>
    </row>
    <row r="27" spans="2:10" x14ac:dyDescent="0.25">
      <c r="B27" s="1"/>
      <c r="C27" s="1"/>
      <c r="D27" s="1"/>
      <c r="E27" s="1"/>
      <c r="F27" s="1"/>
      <c r="G27" s="1"/>
      <c r="H27" s="1"/>
      <c r="I27" s="1"/>
      <c r="J27" s="1"/>
    </row>
    <row r="28" spans="2:10" x14ac:dyDescent="0.25">
      <c r="B28" s="1"/>
      <c r="C28" s="1"/>
      <c r="D28" s="1"/>
      <c r="E28" s="1"/>
      <c r="F28" s="1"/>
      <c r="G28" s="1"/>
      <c r="H28" s="1"/>
      <c r="I28" s="1"/>
      <c r="J28" s="1"/>
    </row>
    <row r="29" spans="2:10" x14ac:dyDescent="0.25">
      <c r="B29" s="1"/>
      <c r="C29" s="1"/>
      <c r="D29" s="1"/>
      <c r="E29" s="1"/>
      <c r="F29" s="1"/>
      <c r="G29" s="1"/>
      <c r="H29" s="1"/>
      <c r="I29" s="1"/>
      <c r="J29" s="1"/>
    </row>
    <row r="30" spans="2:10" x14ac:dyDescent="0.25">
      <c r="B30" s="1"/>
      <c r="C30" s="1"/>
      <c r="D30" s="1"/>
      <c r="E30" s="1"/>
      <c r="F30" s="1"/>
      <c r="G30" s="1"/>
      <c r="H30" s="1"/>
      <c r="I30" s="1"/>
      <c r="J30" s="1"/>
    </row>
    <row r="31" spans="2:10" x14ac:dyDescent="0.25">
      <c r="B31" s="1"/>
      <c r="C31" s="1"/>
      <c r="D31" s="1"/>
      <c r="E31" s="1"/>
      <c r="F31" s="1"/>
      <c r="G31" s="1"/>
      <c r="H31" s="1"/>
      <c r="I31" s="1"/>
      <c r="J31" s="1"/>
    </row>
    <row r="32" spans="2:10" x14ac:dyDescent="0.25">
      <c r="B32" s="1"/>
      <c r="C32" s="1"/>
      <c r="D32" s="1"/>
      <c r="E32" s="1"/>
      <c r="F32" s="1"/>
      <c r="G32" s="1"/>
      <c r="H32" s="1"/>
      <c r="I32" s="1"/>
      <c r="J32" s="1"/>
    </row>
    <row r="33" spans="2:10" x14ac:dyDescent="0.25">
      <c r="B33" s="1"/>
      <c r="C33" s="1"/>
      <c r="D33" s="1"/>
      <c r="E33" s="1"/>
      <c r="F33" s="1"/>
      <c r="G33" s="1"/>
      <c r="H33" s="1"/>
      <c r="I33" s="1"/>
      <c r="J33" s="1"/>
    </row>
  </sheetData>
  <mergeCells count="5">
    <mergeCell ref="B11:E11"/>
    <mergeCell ref="F11:I11"/>
    <mergeCell ref="J11:M11"/>
    <mergeCell ref="N11:Q11"/>
    <mergeCell ref="A11:A12"/>
  </mergeCells>
  <pageMargins left="0.7" right="0.7" top="0.75" bottom="0.75" header="0.3" footer="0.3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4:Q32"/>
  <sheetViews>
    <sheetView workbookViewId="0">
      <selection activeCell="Q7" sqref="Q7"/>
    </sheetView>
  </sheetViews>
  <sheetFormatPr defaultRowHeight="15" x14ac:dyDescent="0.25"/>
  <cols>
    <col min="1" max="1" width="40.42578125" customWidth="1"/>
    <col min="2" max="2" width="9.140625" customWidth="1"/>
  </cols>
  <sheetData>
    <row r="4" spans="1:17" ht="15.75" thickBot="1" x14ac:dyDescent="0.3"/>
    <row r="5" spans="1:17" s="54" customFormat="1" x14ac:dyDescent="0.25">
      <c r="A5" s="122" t="s">
        <v>36</v>
      </c>
      <c r="B5" s="119">
        <v>2016</v>
      </c>
      <c r="C5" s="120"/>
      <c r="D5" s="120"/>
      <c r="E5" s="121"/>
      <c r="F5" s="119">
        <v>2017</v>
      </c>
      <c r="G5" s="120"/>
      <c r="H5" s="120"/>
      <c r="I5" s="121"/>
      <c r="J5" s="51" t="s">
        <v>27</v>
      </c>
      <c r="K5" s="52"/>
      <c r="L5" s="52"/>
      <c r="M5" s="53"/>
      <c r="N5" s="51" t="s">
        <v>28</v>
      </c>
      <c r="O5" s="52"/>
      <c r="P5" s="52"/>
      <c r="Q5" s="53"/>
    </row>
    <row r="6" spans="1:17" s="54" customFormat="1" ht="15.75" thickBot="1" x14ac:dyDescent="0.3">
      <c r="A6" s="123"/>
      <c r="B6" s="57" t="s">
        <v>0</v>
      </c>
      <c r="C6" s="55" t="s">
        <v>1</v>
      </c>
      <c r="D6" s="55" t="s">
        <v>2</v>
      </c>
      <c r="E6" s="56" t="s">
        <v>3</v>
      </c>
      <c r="F6" s="85" t="s">
        <v>0</v>
      </c>
      <c r="G6" s="86" t="s">
        <v>1</v>
      </c>
      <c r="H6" s="86" t="s">
        <v>2</v>
      </c>
      <c r="I6" s="87" t="s">
        <v>3</v>
      </c>
      <c r="J6" s="57" t="s">
        <v>0</v>
      </c>
      <c r="K6" s="55" t="s">
        <v>1</v>
      </c>
      <c r="L6" s="55" t="s">
        <v>2</v>
      </c>
      <c r="M6" s="56" t="s">
        <v>3</v>
      </c>
      <c r="N6" s="85" t="s">
        <v>0</v>
      </c>
      <c r="O6" s="86" t="s">
        <v>1</v>
      </c>
      <c r="P6" s="86" t="s">
        <v>2</v>
      </c>
      <c r="Q6" s="87" t="s">
        <v>3</v>
      </c>
    </row>
    <row r="7" spans="1:17" x14ac:dyDescent="0.25">
      <c r="A7" s="50" t="s">
        <v>11</v>
      </c>
      <c r="B7" s="33">
        <v>42750</v>
      </c>
      <c r="C7" s="34">
        <v>2580</v>
      </c>
      <c r="D7" s="34">
        <v>6500</v>
      </c>
      <c r="E7" s="43">
        <v>6060</v>
      </c>
      <c r="F7" s="33">
        <v>42230</v>
      </c>
      <c r="G7" s="34">
        <v>2560</v>
      </c>
      <c r="H7" s="34">
        <v>6240</v>
      </c>
      <c r="I7" s="45">
        <v>5970</v>
      </c>
      <c r="J7" s="83">
        <f>F7-B7</f>
        <v>-520</v>
      </c>
      <c r="K7" s="34">
        <f t="shared" ref="K7:M7" si="0">G7-C7</f>
        <v>-20</v>
      </c>
      <c r="L7" s="34">
        <f t="shared" si="0"/>
        <v>-260</v>
      </c>
      <c r="M7" s="43">
        <f t="shared" si="0"/>
        <v>-90</v>
      </c>
      <c r="N7" s="58">
        <f>F7/B7*100-100</f>
        <v>-1.2163742690058541</v>
      </c>
      <c r="O7" s="35">
        <f t="shared" ref="O7:O8" si="1">G7/C7*100-100</f>
        <v>-0.77519379844960667</v>
      </c>
      <c r="P7" s="35">
        <f t="shared" ref="P7:P8" si="2">H7/D7*100-100</f>
        <v>-4</v>
      </c>
      <c r="Q7" s="36">
        <f t="shared" ref="Q7:Q8" si="3">I7/E7*100-100</f>
        <v>-1.4851485148514882</v>
      </c>
    </row>
    <row r="8" spans="1:17" ht="15.75" thickBot="1" x14ac:dyDescent="0.3">
      <c r="A8" s="49" t="s">
        <v>12</v>
      </c>
      <c r="B8" s="6">
        <v>76950</v>
      </c>
      <c r="C8" s="7">
        <v>7040</v>
      </c>
      <c r="D8" s="7">
        <v>10580</v>
      </c>
      <c r="E8" s="44">
        <v>18820</v>
      </c>
      <c r="F8" s="6">
        <v>76040</v>
      </c>
      <c r="G8" s="7">
        <v>6980</v>
      </c>
      <c r="H8" s="7">
        <v>10140</v>
      </c>
      <c r="I8" s="8">
        <v>18520</v>
      </c>
      <c r="J8" s="84">
        <f>F8-B8</f>
        <v>-910</v>
      </c>
      <c r="K8" s="7">
        <f t="shared" ref="K8" si="4">G8-C8</f>
        <v>-60</v>
      </c>
      <c r="L8" s="7">
        <f t="shared" ref="L8" si="5">H8-D8</f>
        <v>-440</v>
      </c>
      <c r="M8" s="44">
        <f t="shared" ref="M8" si="6">I8-E8</f>
        <v>-300</v>
      </c>
      <c r="N8" s="11">
        <f t="shared" ref="N8" si="7">F8/B8*100-100</f>
        <v>-1.1825860948668065</v>
      </c>
      <c r="O8" s="12">
        <f t="shared" si="1"/>
        <v>-0.85227272727273373</v>
      </c>
      <c r="P8" s="12">
        <f t="shared" si="2"/>
        <v>-4.1587901701323204</v>
      </c>
      <c r="Q8" s="13">
        <f t="shared" si="3"/>
        <v>-1.5940488841657725</v>
      </c>
    </row>
    <row r="9" spans="1:17" x14ac:dyDescent="0.25">
      <c r="B9" s="1"/>
      <c r="C9" s="1"/>
      <c r="D9" s="1"/>
      <c r="E9" s="1"/>
      <c r="F9" s="1"/>
      <c r="G9" s="1"/>
      <c r="H9" s="1"/>
      <c r="I9" s="1"/>
      <c r="J9" s="1"/>
    </row>
    <row r="10" spans="1:17" x14ac:dyDescent="0.25">
      <c r="B10" s="1"/>
      <c r="C10" s="1"/>
      <c r="D10" s="1"/>
      <c r="E10" s="1"/>
      <c r="F10" s="1"/>
      <c r="G10" s="1"/>
      <c r="H10" s="1"/>
      <c r="I10" s="1"/>
      <c r="J10" s="1"/>
    </row>
    <row r="11" spans="1:17" x14ac:dyDescent="0.25">
      <c r="B11" s="1"/>
      <c r="C11" s="1"/>
      <c r="D11" s="1"/>
      <c r="E11" s="1"/>
      <c r="F11" s="1"/>
      <c r="G11" s="1"/>
      <c r="H11" s="1"/>
      <c r="I11" s="1"/>
      <c r="J11" s="1"/>
    </row>
    <row r="12" spans="1:17" x14ac:dyDescent="0.25">
      <c r="B12" s="1"/>
      <c r="C12" s="1"/>
      <c r="D12" s="1"/>
      <c r="E12" s="1"/>
      <c r="F12" s="1"/>
      <c r="G12" s="1"/>
      <c r="H12" s="1"/>
      <c r="I12" s="1"/>
      <c r="J12" s="1"/>
    </row>
    <row r="13" spans="1:17" x14ac:dyDescent="0.25">
      <c r="B13" s="1"/>
      <c r="C13" s="1"/>
      <c r="D13" s="1"/>
      <c r="E13" s="1"/>
      <c r="F13" s="1"/>
      <c r="G13" s="1"/>
      <c r="H13" s="1"/>
      <c r="I13" s="1"/>
      <c r="J13" s="1"/>
    </row>
    <row r="14" spans="1:17" x14ac:dyDescent="0.25">
      <c r="B14" s="1"/>
      <c r="C14" s="1"/>
      <c r="D14" s="1"/>
      <c r="E14" s="1"/>
      <c r="F14" s="1"/>
      <c r="G14" s="1"/>
      <c r="H14" s="1"/>
      <c r="I14" s="1"/>
      <c r="J14" s="1"/>
    </row>
    <row r="15" spans="1:17" x14ac:dyDescent="0.25">
      <c r="B15" s="1"/>
      <c r="C15" s="1"/>
      <c r="D15" s="1"/>
      <c r="E15" s="1"/>
      <c r="F15" s="1"/>
      <c r="G15" s="1"/>
      <c r="H15" s="1"/>
      <c r="I15" s="1"/>
      <c r="J15" s="1"/>
    </row>
    <row r="16" spans="1:17" x14ac:dyDescent="0.25">
      <c r="B16" s="1"/>
      <c r="C16" s="1"/>
      <c r="D16" s="1"/>
      <c r="E16" s="1"/>
      <c r="F16" s="1"/>
      <c r="G16" s="1"/>
      <c r="H16" s="1"/>
      <c r="I16" s="1"/>
      <c r="J16" s="1"/>
    </row>
    <row r="17" spans="2:10" x14ac:dyDescent="0.25">
      <c r="B17" s="1"/>
      <c r="C17" s="1"/>
      <c r="D17" s="1"/>
      <c r="E17" s="1"/>
      <c r="F17" s="1"/>
      <c r="G17" s="1"/>
      <c r="H17" s="1"/>
      <c r="I17" s="1"/>
      <c r="J17" s="1"/>
    </row>
    <row r="18" spans="2:10" x14ac:dyDescent="0.25">
      <c r="B18" s="1"/>
      <c r="C18" s="1"/>
      <c r="D18" s="1"/>
      <c r="E18" s="1"/>
      <c r="F18" s="1"/>
      <c r="G18" s="1"/>
      <c r="H18" s="1"/>
      <c r="I18" s="1"/>
      <c r="J18" s="1"/>
    </row>
    <row r="19" spans="2:10" x14ac:dyDescent="0.25">
      <c r="B19" s="1"/>
      <c r="C19" s="1"/>
      <c r="D19" s="1"/>
      <c r="E19" s="1"/>
      <c r="F19" s="1"/>
      <c r="G19" s="1"/>
      <c r="H19" s="1"/>
      <c r="I19" s="1"/>
      <c r="J19" s="1"/>
    </row>
    <row r="20" spans="2:10" x14ac:dyDescent="0.25">
      <c r="B20" s="1"/>
      <c r="C20" s="1"/>
      <c r="D20" s="1"/>
      <c r="E20" s="1"/>
      <c r="F20" s="1"/>
      <c r="G20" s="1"/>
      <c r="H20" s="1"/>
      <c r="I20" s="1"/>
      <c r="J20" s="1"/>
    </row>
    <row r="21" spans="2:10" x14ac:dyDescent="0.25">
      <c r="B21" s="1"/>
      <c r="C21" s="1"/>
      <c r="D21" s="1"/>
      <c r="E21" s="1"/>
      <c r="F21" s="1"/>
      <c r="G21" s="1"/>
      <c r="H21" s="1"/>
      <c r="I21" s="1"/>
      <c r="J21" s="1"/>
    </row>
    <row r="22" spans="2:10" x14ac:dyDescent="0.25">
      <c r="B22" s="1"/>
      <c r="C22" s="1"/>
      <c r="D22" s="1"/>
      <c r="E22" s="1"/>
      <c r="F22" s="1"/>
      <c r="G22" s="1"/>
      <c r="H22" s="1"/>
      <c r="I22" s="1"/>
      <c r="J22" s="1"/>
    </row>
    <row r="23" spans="2:10" x14ac:dyDescent="0.25">
      <c r="B23" s="1"/>
      <c r="C23" s="1"/>
      <c r="D23" s="1"/>
      <c r="E23" s="1"/>
      <c r="F23" s="1"/>
      <c r="G23" s="1"/>
      <c r="H23" s="1"/>
      <c r="I23" s="1"/>
      <c r="J23" s="1"/>
    </row>
    <row r="24" spans="2:10" x14ac:dyDescent="0.25">
      <c r="B24" s="1"/>
      <c r="C24" s="1"/>
      <c r="D24" s="1"/>
      <c r="E24" s="1"/>
      <c r="F24" s="1"/>
      <c r="G24" s="1"/>
      <c r="H24" s="1"/>
      <c r="I24" s="1"/>
      <c r="J24" s="1"/>
    </row>
    <row r="25" spans="2:10" x14ac:dyDescent="0.25">
      <c r="B25" s="1"/>
      <c r="C25" s="1"/>
      <c r="D25" s="1"/>
      <c r="E25" s="1"/>
      <c r="F25" s="1"/>
      <c r="G25" s="1"/>
      <c r="H25" s="1"/>
      <c r="I25" s="1"/>
      <c r="J25" s="1"/>
    </row>
    <row r="26" spans="2:10" x14ac:dyDescent="0.25">
      <c r="B26" s="1"/>
      <c r="C26" s="1"/>
      <c r="D26" s="1"/>
      <c r="E26" s="1"/>
      <c r="F26" s="1"/>
      <c r="G26" s="1"/>
      <c r="H26" s="1"/>
      <c r="I26" s="1"/>
      <c r="J26" s="1"/>
    </row>
    <row r="27" spans="2:10" x14ac:dyDescent="0.25">
      <c r="B27" s="1"/>
      <c r="C27" s="1"/>
      <c r="D27" s="1"/>
      <c r="E27" s="1"/>
      <c r="F27" s="1"/>
      <c r="G27" s="1"/>
      <c r="H27" s="1"/>
      <c r="I27" s="1"/>
      <c r="J27" s="1"/>
    </row>
    <row r="28" spans="2:10" x14ac:dyDescent="0.25">
      <c r="B28" s="1"/>
      <c r="C28" s="1"/>
      <c r="D28" s="1"/>
      <c r="E28" s="1"/>
      <c r="F28" s="1"/>
      <c r="G28" s="1"/>
      <c r="H28" s="1"/>
      <c r="I28" s="1"/>
      <c r="J28" s="1"/>
    </row>
    <row r="29" spans="2:10" x14ac:dyDescent="0.25">
      <c r="B29" s="1"/>
      <c r="C29" s="1"/>
      <c r="D29" s="1"/>
      <c r="E29" s="1"/>
      <c r="F29" s="1"/>
      <c r="G29" s="1"/>
      <c r="H29" s="1"/>
      <c r="I29" s="1"/>
      <c r="J29" s="1"/>
    </row>
    <row r="30" spans="2:10" x14ac:dyDescent="0.25">
      <c r="B30" s="1"/>
      <c r="C30" s="1"/>
      <c r="D30" s="1"/>
      <c r="E30" s="1"/>
      <c r="F30" s="1"/>
      <c r="G30" s="1"/>
      <c r="H30" s="1"/>
      <c r="I30" s="1"/>
      <c r="J30" s="1"/>
    </row>
    <row r="31" spans="2:10" x14ac:dyDescent="0.25">
      <c r="B31" s="1"/>
      <c r="C31" s="1"/>
      <c r="D31" s="1"/>
      <c r="E31" s="1"/>
      <c r="F31" s="1"/>
      <c r="G31" s="1"/>
      <c r="H31" s="1"/>
      <c r="I31" s="1"/>
      <c r="J31" s="1"/>
    </row>
    <row r="32" spans="2:10" x14ac:dyDescent="0.25">
      <c r="B32" s="1"/>
      <c r="C32" s="1"/>
      <c r="D32" s="1"/>
      <c r="E32" s="1"/>
      <c r="F32" s="1"/>
      <c r="G32" s="1"/>
      <c r="H32" s="1"/>
      <c r="I32" s="1"/>
      <c r="J32" s="1"/>
    </row>
  </sheetData>
  <mergeCells count="3">
    <mergeCell ref="A5:A6"/>
    <mergeCell ref="B5:E5"/>
    <mergeCell ref="F5:I5"/>
  </mergeCells>
  <pageMargins left="0.7" right="0.7" top="0.75" bottom="0.75" header="0.3" footer="0.3"/>
  <pageSetup paperSize="9" scale="7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84"/>
  <sheetViews>
    <sheetView tabSelected="1" topLeftCell="A56" zoomScale="110" zoomScaleNormal="110" workbookViewId="0">
      <selection activeCell="I68" sqref="I68"/>
    </sheetView>
  </sheetViews>
  <sheetFormatPr defaultRowHeight="15" x14ac:dyDescent="0.25"/>
  <cols>
    <col min="1" max="1" width="77.28515625" style="61" customWidth="1"/>
    <col min="2" max="2" width="9.140625" style="105"/>
    <col min="3" max="4" width="9.140625" style="61"/>
    <col min="5" max="5" width="9.140625" style="105"/>
    <col min="6" max="16384" width="9.140625" style="61"/>
  </cols>
  <sheetData>
    <row r="1" spans="1:5" x14ac:dyDescent="0.25">
      <c r="A1" s="59" t="s">
        <v>4</v>
      </c>
      <c r="B1" s="100" t="str">
        <f>'GYM-takster 16-17'!P6</f>
        <v>UV</v>
      </c>
      <c r="C1" s="60" t="str">
        <f>'GYM-takster 16-17'!Q6</f>
        <v>FÆR</v>
      </c>
      <c r="D1" s="60" t="str">
        <f>'GYM-takster 16-17'!R6</f>
        <v>FÆL</v>
      </c>
      <c r="E1" s="114" t="str">
        <f>'GYM-takster 16-17'!S6</f>
        <v>BYG</v>
      </c>
    </row>
    <row r="2" spans="1:5" x14ac:dyDescent="0.25">
      <c r="A2" s="62" t="s">
        <v>24</v>
      </c>
      <c r="B2" s="101">
        <f>'GYM-takster 16-17'!P7/100</f>
        <v>3.6015641078411133E-2</v>
      </c>
      <c r="C2" s="63">
        <f>'GYM-takster 16-17'!Q7/100</f>
        <v>3.6567164179104591E-2</v>
      </c>
      <c r="D2" s="63">
        <f>'GYM-takster 16-17'!R7/100</f>
        <v>-3.2758620689655231E-2</v>
      </c>
      <c r="E2" s="115">
        <f>'GYM-takster 16-17'!S7/100</f>
        <v>-1.5968063872255415E-2</v>
      </c>
    </row>
    <row r="3" spans="1:5" x14ac:dyDescent="0.25">
      <c r="A3" s="64" t="s">
        <v>18</v>
      </c>
      <c r="B3" s="102"/>
      <c r="C3" s="65"/>
      <c r="D3" s="65"/>
      <c r="E3" s="116"/>
    </row>
    <row r="4" spans="1:5" x14ac:dyDescent="0.25">
      <c r="A4" s="62" t="s">
        <v>19</v>
      </c>
      <c r="B4" s="101">
        <v>-0.02</v>
      </c>
      <c r="C4" s="63">
        <v>-0.02</v>
      </c>
      <c r="D4" s="63">
        <v>-0.02</v>
      </c>
      <c r="E4" s="115">
        <v>-0.02</v>
      </c>
    </row>
    <row r="5" spans="1:5" x14ac:dyDescent="0.25">
      <c r="A5" s="62" t="s">
        <v>20</v>
      </c>
      <c r="B5" s="101">
        <v>1.4E-2</v>
      </c>
      <c r="C5" s="63">
        <v>1.4E-2</v>
      </c>
      <c r="D5" s="63">
        <v>1.4E-2</v>
      </c>
      <c r="E5" s="115">
        <v>1.4E-2</v>
      </c>
    </row>
    <row r="6" spans="1:5" x14ac:dyDescent="0.25">
      <c r="A6" s="62" t="s">
        <v>26</v>
      </c>
      <c r="B6" s="101">
        <v>-3.0000000000000001E-3</v>
      </c>
      <c r="C6" s="63">
        <v>-3.0000000000000001E-3</v>
      </c>
      <c r="D6" s="63">
        <v>-3.0000000000000001E-3</v>
      </c>
      <c r="E6" s="115">
        <v>0.01</v>
      </c>
    </row>
    <row r="7" spans="1:5" x14ac:dyDescent="0.25">
      <c r="A7" s="62" t="s">
        <v>48</v>
      </c>
      <c r="B7" s="101">
        <v>4.5999999999999999E-2</v>
      </c>
      <c r="C7" s="63">
        <v>4.5999999999999999E-2</v>
      </c>
      <c r="D7" s="63">
        <v>0</v>
      </c>
      <c r="E7" s="115">
        <v>0</v>
      </c>
    </row>
    <row r="8" spans="1:5" x14ac:dyDescent="0.25">
      <c r="A8" s="62" t="s">
        <v>23</v>
      </c>
      <c r="B8" s="101">
        <v>0</v>
      </c>
      <c r="C8" s="63">
        <v>0</v>
      </c>
      <c r="D8" s="63">
        <v>-1.7999999999999999E-2</v>
      </c>
      <c r="E8" s="115">
        <v>0</v>
      </c>
    </row>
    <row r="9" spans="1:5" x14ac:dyDescent="0.25">
      <c r="A9" s="62" t="s">
        <v>43</v>
      </c>
      <c r="B9" s="101">
        <v>0</v>
      </c>
      <c r="C9" s="63">
        <v>0</v>
      </c>
      <c r="D9" s="63">
        <v>-3.0000000000000001E-3</v>
      </c>
      <c r="E9" s="115">
        <v>0</v>
      </c>
    </row>
    <row r="10" spans="1:5" x14ac:dyDescent="0.25">
      <c r="A10" s="62" t="s">
        <v>44</v>
      </c>
      <c r="B10" s="101">
        <v>0</v>
      </c>
      <c r="C10" s="63">
        <v>0</v>
      </c>
      <c r="D10" s="63">
        <v>-1E-3</v>
      </c>
      <c r="E10" s="115">
        <v>0</v>
      </c>
    </row>
    <row r="11" spans="1:5" x14ac:dyDescent="0.25">
      <c r="A11" s="62" t="s">
        <v>45</v>
      </c>
      <c r="B11" s="101">
        <v>-1E-3</v>
      </c>
      <c r="C11" s="63">
        <v>0</v>
      </c>
      <c r="D11" s="63">
        <v>0</v>
      </c>
      <c r="E11" s="115">
        <v>0</v>
      </c>
    </row>
    <row r="12" spans="1:5" x14ac:dyDescent="0.25">
      <c r="A12" s="110" t="s">
        <v>52</v>
      </c>
      <c r="B12" s="111">
        <v>0</v>
      </c>
      <c r="C12" s="112">
        <v>0</v>
      </c>
      <c r="D12" s="112">
        <v>0</v>
      </c>
      <c r="E12" s="117">
        <v>-0.02</v>
      </c>
    </row>
    <row r="13" spans="1:5" ht="15.75" thickBot="1" x14ac:dyDescent="0.3">
      <c r="A13" s="66" t="s">
        <v>25</v>
      </c>
      <c r="B13" s="103">
        <f>B2-SUM(B4:B12)</f>
        <v>1.5641078411135489E-5</v>
      </c>
      <c r="C13" s="103">
        <f t="shared" ref="C13:E13" si="0">C2-SUM(C4:C12)</f>
        <v>-4.3283582089540668E-4</v>
      </c>
      <c r="D13" s="103">
        <f t="shared" si="0"/>
        <v>-1.7586206896552312E-3</v>
      </c>
      <c r="E13" s="113">
        <f t="shared" si="0"/>
        <v>3.1936127744585513E-5</v>
      </c>
    </row>
    <row r="14" spans="1:5" ht="15.75" thickBot="1" x14ac:dyDescent="0.3">
      <c r="B14" s="104"/>
      <c r="C14" s="68"/>
      <c r="D14" s="68"/>
    </row>
    <row r="15" spans="1:5" x14ac:dyDescent="0.25">
      <c r="A15" s="59" t="s">
        <v>5</v>
      </c>
      <c r="B15" s="100" t="str">
        <f>'GYM-takster 16-17'!P6</f>
        <v>UV</v>
      </c>
      <c r="C15" s="60" t="str">
        <f>'GYM-takster 16-17'!Q6</f>
        <v>FÆR</v>
      </c>
      <c r="D15" s="60" t="str">
        <f>'GYM-takster 16-17'!R6</f>
        <v>FÆL</v>
      </c>
      <c r="E15" s="114" t="str">
        <f>'GYM-takster 16-17'!S6</f>
        <v>BYG</v>
      </c>
    </row>
    <row r="16" spans="1:5" x14ac:dyDescent="0.25">
      <c r="A16" s="62" t="s">
        <v>24</v>
      </c>
      <c r="B16" s="101">
        <f>'GYM-takster 16-17'!P8/100</f>
        <v>-9.0971507037419033E-3</v>
      </c>
      <c r="C16" s="63">
        <f>'GYM-takster 16-17'!Q8/100</f>
        <v>-9.2367525522605836E-3</v>
      </c>
      <c r="D16" s="63">
        <f>'GYM-takster 16-17'!R8/100</f>
        <v>-3.3007334963325266E-2</v>
      </c>
      <c r="E16" s="115">
        <f>'GYM-takster 16-17'!S8/100</f>
        <v>-6.4377682403433311E-3</v>
      </c>
    </row>
    <row r="17" spans="1:5" x14ac:dyDescent="0.25">
      <c r="A17" s="64" t="s">
        <v>18</v>
      </c>
      <c r="B17" s="102"/>
      <c r="C17" s="65"/>
      <c r="D17" s="65"/>
      <c r="E17" s="116"/>
    </row>
    <row r="18" spans="1:5" x14ac:dyDescent="0.25">
      <c r="A18" s="62" t="s">
        <v>19</v>
      </c>
      <c r="B18" s="101">
        <v>-0.02</v>
      </c>
      <c r="C18" s="63">
        <v>-0.02</v>
      </c>
      <c r="D18" s="63">
        <v>-0.02</v>
      </c>
      <c r="E18" s="115">
        <v>-0.02</v>
      </c>
    </row>
    <row r="19" spans="1:5" x14ac:dyDescent="0.25">
      <c r="A19" s="62" t="s">
        <v>20</v>
      </c>
      <c r="B19" s="101">
        <v>1.4E-2</v>
      </c>
      <c r="C19" s="63">
        <v>1.4E-2</v>
      </c>
      <c r="D19" s="63">
        <v>1.4E-2</v>
      </c>
      <c r="E19" s="115">
        <v>1.4E-2</v>
      </c>
    </row>
    <row r="20" spans="1:5" x14ac:dyDescent="0.25">
      <c r="A20" s="62" t="s">
        <v>26</v>
      </c>
      <c r="B20" s="101">
        <v>-3.0000000000000001E-3</v>
      </c>
      <c r="C20" s="63">
        <v>-3.0000000000000001E-3</v>
      </c>
      <c r="D20" s="63">
        <v>-3.0000000000000001E-3</v>
      </c>
      <c r="E20" s="115">
        <v>0.01</v>
      </c>
    </row>
    <row r="21" spans="1:5" x14ac:dyDescent="0.25">
      <c r="A21" s="62" t="s">
        <v>23</v>
      </c>
      <c r="B21" s="101">
        <v>0</v>
      </c>
      <c r="C21" s="63">
        <v>0</v>
      </c>
      <c r="D21" s="63">
        <v>-1.7999999999999999E-2</v>
      </c>
      <c r="E21" s="115">
        <v>0</v>
      </c>
    </row>
    <row r="22" spans="1:5" x14ac:dyDescent="0.25">
      <c r="A22" s="62" t="s">
        <v>43</v>
      </c>
      <c r="B22" s="101">
        <v>0</v>
      </c>
      <c r="C22" s="63">
        <v>0</v>
      </c>
      <c r="D22" s="63">
        <v>-3.0000000000000001E-3</v>
      </c>
      <c r="E22" s="115">
        <v>0</v>
      </c>
    </row>
    <row r="23" spans="1:5" x14ac:dyDescent="0.25">
      <c r="A23" s="62" t="s">
        <v>44</v>
      </c>
      <c r="B23" s="101">
        <v>0</v>
      </c>
      <c r="C23" s="63">
        <v>0</v>
      </c>
      <c r="D23" s="63">
        <v>-1E-3</v>
      </c>
      <c r="E23" s="115">
        <v>0</v>
      </c>
    </row>
    <row r="24" spans="1:5" x14ac:dyDescent="0.25">
      <c r="A24" s="62" t="s">
        <v>45</v>
      </c>
      <c r="B24" s="101">
        <v>-1E-3</v>
      </c>
      <c r="C24" s="63">
        <v>0</v>
      </c>
      <c r="D24" s="63">
        <v>0</v>
      </c>
      <c r="E24" s="115">
        <v>0</v>
      </c>
    </row>
    <row r="25" spans="1:5" x14ac:dyDescent="0.25">
      <c r="A25" s="110" t="s">
        <v>52</v>
      </c>
      <c r="B25" s="111">
        <v>0</v>
      </c>
      <c r="C25" s="112">
        <v>0</v>
      </c>
      <c r="D25" s="112">
        <v>0</v>
      </c>
      <c r="E25" s="117">
        <v>-0.02</v>
      </c>
    </row>
    <row r="26" spans="1:5" ht="15.75" thickBot="1" x14ac:dyDescent="0.3">
      <c r="A26" s="66" t="s">
        <v>25</v>
      </c>
      <c r="B26" s="103">
        <f>B16-SUM(B18:B25)</f>
        <v>9.0284929625809862E-4</v>
      </c>
      <c r="C26" s="103">
        <f t="shared" ref="C26:E26" si="1">C16-SUM(C18:C25)</f>
        <v>-2.3675255226058255E-4</v>
      </c>
      <c r="D26" s="103">
        <f t="shared" si="1"/>
        <v>-2.0073349633252663E-3</v>
      </c>
      <c r="E26" s="113">
        <f t="shared" si="1"/>
        <v>9.5622317596566683E-3</v>
      </c>
    </row>
    <row r="27" spans="1:5" ht="15.75" thickBot="1" x14ac:dyDescent="0.3"/>
    <row r="28" spans="1:5" x14ac:dyDescent="0.25">
      <c r="A28" s="59" t="s">
        <v>22</v>
      </c>
      <c r="B28" s="100" t="str">
        <f>'EUD GF 16-17'!N12</f>
        <v>UV</v>
      </c>
      <c r="C28" s="60" t="str">
        <f>'EUD GF 16-17'!O12</f>
        <v>FÆR</v>
      </c>
      <c r="D28" s="60" t="str">
        <f>'EUD GF 16-17'!P12</f>
        <v>FÆL</v>
      </c>
      <c r="E28" s="114" t="str">
        <f>'EUD GF 16-17'!Q12</f>
        <v>BYG</v>
      </c>
    </row>
    <row r="29" spans="1:5" x14ac:dyDescent="0.25">
      <c r="A29" s="62" t="s">
        <v>24</v>
      </c>
      <c r="B29" s="101">
        <f>'EUD GF 16-17'!N13/100</f>
        <v>-1.5423621381787456E-2</v>
      </c>
      <c r="C29" s="63">
        <f>'EUD GF 16-17'!O13/100</f>
        <v>-9.2421441774492054E-3</v>
      </c>
      <c r="D29" s="63">
        <f>'EUD GF 16-17'!P13/100</f>
        <v>-4.0238450074515694E-2</v>
      </c>
      <c r="E29" s="115">
        <f>'EUD GF 16-17'!Q13/100</f>
        <v>-1.5873015873015959E-2</v>
      </c>
    </row>
    <row r="30" spans="1:5" x14ac:dyDescent="0.25">
      <c r="A30" s="64" t="s">
        <v>18</v>
      </c>
      <c r="B30" s="102"/>
      <c r="C30" s="65"/>
      <c r="D30" s="65"/>
      <c r="E30" s="116"/>
    </row>
    <row r="31" spans="1:5" x14ac:dyDescent="0.25">
      <c r="A31" s="62" t="s">
        <v>19</v>
      </c>
      <c r="B31" s="101">
        <v>-0.02</v>
      </c>
      <c r="C31" s="63">
        <v>-0.02</v>
      </c>
      <c r="D31" s="63">
        <v>-0.02</v>
      </c>
      <c r="E31" s="115">
        <v>-0.02</v>
      </c>
    </row>
    <row r="32" spans="1:5" x14ac:dyDescent="0.25">
      <c r="A32" s="62" t="s">
        <v>20</v>
      </c>
      <c r="B32" s="101">
        <v>1.4E-2</v>
      </c>
      <c r="C32" s="63">
        <v>1.4E-2</v>
      </c>
      <c r="D32" s="63">
        <v>1.4E-2</v>
      </c>
      <c r="E32" s="115">
        <v>1.4E-2</v>
      </c>
    </row>
    <row r="33" spans="1:5" x14ac:dyDescent="0.25">
      <c r="A33" s="62" t="s">
        <v>26</v>
      </c>
      <c r="B33" s="101">
        <v>-3.0000000000000001E-3</v>
      </c>
      <c r="C33" s="63">
        <v>-3.0000000000000001E-3</v>
      </c>
      <c r="D33" s="63">
        <v>-3.0000000000000001E-3</v>
      </c>
      <c r="E33" s="115">
        <v>0.01</v>
      </c>
    </row>
    <row r="34" spans="1:5" x14ac:dyDescent="0.25">
      <c r="A34" s="62" t="s">
        <v>51</v>
      </c>
      <c r="B34" s="101">
        <v>-5.5999999999999999E-3</v>
      </c>
      <c r="C34" s="63">
        <v>0</v>
      </c>
      <c r="D34" s="63">
        <v>0</v>
      </c>
      <c r="E34" s="115">
        <v>0</v>
      </c>
    </row>
    <row r="35" spans="1:5" x14ac:dyDescent="0.25">
      <c r="A35" s="62" t="s">
        <v>23</v>
      </c>
      <c r="B35" s="101">
        <v>0</v>
      </c>
      <c r="C35" s="63">
        <v>0</v>
      </c>
      <c r="D35" s="63">
        <v>-1.4E-2</v>
      </c>
      <c r="E35" s="115">
        <v>0</v>
      </c>
    </row>
    <row r="36" spans="1:5" x14ac:dyDescent="0.25">
      <c r="A36" s="62" t="s">
        <v>47</v>
      </c>
      <c r="B36" s="101">
        <v>0</v>
      </c>
      <c r="C36" s="63">
        <v>0</v>
      </c>
      <c r="D36" s="63">
        <v>-2E-3</v>
      </c>
      <c r="E36" s="115">
        <v>0</v>
      </c>
    </row>
    <row r="37" spans="1:5" x14ac:dyDescent="0.25">
      <c r="A37" s="70" t="s">
        <v>49</v>
      </c>
      <c r="B37" s="101">
        <v>0</v>
      </c>
      <c r="C37" s="63">
        <v>0</v>
      </c>
      <c r="D37" s="63">
        <v>-1.4E-2</v>
      </c>
      <c r="E37" s="115">
        <v>0</v>
      </c>
    </row>
    <row r="38" spans="1:5" x14ac:dyDescent="0.25">
      <c r="A38" s="62" t="s">
        <v>44</v>
      </c>
      <c r="B38" s="101">
        <v>0</v>
      </c>
      <c r="C38" s="63">
        <v>0</v>
      </c>
      <c r="D38" s="63">
        <v>-1E-3</v>
      </c>
      <c r="E38" s="115">
        <v>0</v>
      </c>
    </row>
    <row r="39" spans="1:5" x14ac:dyDescent="0.25">
      <c r="A39" s="62" t="s">
        <v>46</v>
      </c>
      <c r="B39" s="101">
        <v>0</v>
      </c>
      <c r="C39" s="63">
        <v>0</v>
      </c>
      <c r="D39" s="63">
        <v>0</v>
      </c>
      <c r="E39" s="115">
        <v>-0.02</v>
      </c>
    </row>
    <row r="40" spans="1:5" ht="15.75" thickBot="1" x14ac:dyDescent="0.3">
      <c r="A40" s="66" t="s">
        <v>25</v>
      </c>
      <c r="B40" s="103">
        <f>B29-SUM(B31:B39)</f>
        <v>-8.2362138178745416E-4</v>
      </c>
      <c r="C40" s="67">
        <f>C29-SUM(C31:C39)</f>
        <v>-2.4214417744920433E-4</v>
      </c>
      <c r="D40" s="67">
        <f>D29-SUM(D31:D39)</f>
        <v>-2.3845007451569339E-4</v>
      </c>
      <c r="E40" s="113">
        <f>E29-SUM(E31:E39)</f>
        <v>1.2698412698404146E-4</v>
      </c>
    </row>
    <row r="41" spans="1:5" ht="15.75" thickBot="1" x14ac:dyDescent="0.3"/>
    <row r="42" spans="1:5" x14ac:dyDescent="0.25">
      <c r="A42" s="69" t="s">
        <v>21</v>
      </c>
      <c r="B42" s="106" t="str">
        <f>'EUD GF 16-17'!N12</f>
        <v>UV</v>
      </c>
      <c r="C42" s="60" t="str">
        <f>'EUD GF 16-17'!O12</f>
        <v>FÆR</v>
      </c>
      <c r="D42" s="60" t="str">
        <f>'EUD GF 16-17'!P12</f>
        <v>FÆL</v>
      </c>
      <c r="E42" s="114" t="str">
        <f>'EUD GF 16-17'!Q12</f>
        <v>BYG</v>
      </c>
    </row>
    <row r="43" spans="1:5" x14ac:dyDescent="0.25">
      <c r="A43" s="70" t="s">
        <v>24</v>
      </c>
      <c r="B43" s="107">
        <f>'EUD GF 16-17'!N14/100</f>
        <v>-1.5177065767285001E-2</v>
      </c>
      <c r="C43" s="63">
        <f>'EUD GF 16-17'!O14/100</f>
        <v>-8.2644628099173192E-3</v>
      </c>
      <c r="D43" s="63">
        <f>'EUD GF 16-17'!P14/100</f>
        <v>-4.1587901701323204E-2</v>
      </c>
      <c r="E43" s="115">
        <f>'EUD GF 16-17'!Q14/100</f>
        <v>-1.5940488841657725E-2</v>
      </c>
    </row>
    <row r="44" spans="1:5" x14ac:dyDescent="0.25">
      <c r="A44" s="72" t="s">
        <v>18</v>
      </c>
      <c r="B44" s="108"/>
      <c r="C44" s="65"/>
      <c r="D44" s="65"/>
      <c r="E44" s="116"/>
    </row>
    <row r="45" spans="1:5" x14ac:dyDescent="0.25">
      <c r="A45" s="70" t="s">
        <v>19</v>
      </c>
      <c r="B45" s="107">
        <v>-0.02</v>
      </c>
      <c r="C45" s="63">
        <v>-0.02</v>
      </c>
      <c r="D45" s="63">
        <v>-0.02</v>
      </c>
      <c r="E45" s="115">
        <v>-0.02</v>
      </c>
    </row>
    <row r="46" spans="1:5" x14ac:dyDescent="0.25">
      <c r="A46" s="70" t="s">
        <v>20</v>
      </c>
      <c r="B46" s="107">
        <v>1.4E-2</v>
      </c>
      <c r="C46" s="63">
        <v>1.4E-2</v>
      </c>
      <c r="D46" s="63">
        <v>1.4E-2</v>
      </c>
      <c r="E46" s="115">
        <v>1.4E-2</v>
      </c>
    </row>
    <row r="47" spans="1:5" x14ac:dyDescent="0.25">
      <c r="A47" s="70" t="s">
        <v>26</v>
      </c>
      <c r="B47" s="107">
        <v>-3.0000000000000001E-3</v>
      </c>
      <c r="C47" s="63">
        <v>-3.0000000000000001E-3</v>
      </c>
      <c r="D47" s="63">
        <v>-3.0000000000000001E-3</v>
      </c>
      <c r="E47" s="115">
        <v>0.01</v>
      </c>
    </row>
    <row r="48" spans="1:5" x14ac:dyDescent="0.25">
      <c r="A48" s="70" t="s">
        <v>51</v>
      </c>
      <c r="B48" s="107">
        <v>-5.5999999999999999E-3</v>
      </c>
      <c r="C48" s="63">
        <v>0</v>
      </c>
      <c r="D48" s="63">
        <v>0</v>
      </c>
      <c r="E48" s="115">
        <v>0</v>
      </c>
    </row>
    <row r="49" spans="1:5" x14ac:dyDescent="0.25">
      <c r="A49" s="70" t="s">
        <v>23</v>
      </c>
      <c r="B49" s="107">
        <v>0</v>
      </c>
      <c r="C49" s="63">
        <v>0</v>
      </c>
      <c r="D49" s="63">
        <v>-1.4E-2</v>
      </c>
      <c r="E49" s="115">
        <v>0</v>
      </c>
    </row>
    <row r="50" spans="1:5" x14ac:dyDescent="0.25">
      <c r="A50" s="70" t="s">
        <v>47</v>
      </c>
      <c r="B50" s="107">
        <v>0</v>
      </c>
      <c r="C50" s="63">
        <v>0</v>
      </c>
      <c r="D50" s="63">
        <v>-2E-3</v>
      </c>
      <c r="E50" s="115">
        <v>0</v>
      </c>
    </row>
    <row r="51" spans="1:5" x14ac:dyDescent="0.25">
      <c r="A51" s="70" t="s">
        <v>49</v>
      </c>
      <c r="B51" s="107">
        <v>0</v>
      </c>
      <c r="C51" s="63">
        <v>0</v>
      </c>
      <c r="D51" s="63">
        <v>-1.4E-2</v>
      </c>
      <c r="E51" s="115">
        <v>0</v>
      </c>
    </row>
    <row r="52" spans="1:5" x14ac:dyDescent="0.25">
      <c r="A52" s="70" t="s">
        <v>44</v>
      </c>
      <c r="B52" s="107">
        <v>0</v>
      </c>
      <c r="C52" s="63">
        <v>0</v>
      </c>
      <c r="D52" s="63">
        <v>-1E-3</v>
      </c>
      <c r="E52" s="115">
        <v>0</v>
      </c>
    </row>
    <row r="53" spans="1:5" x14ac:dyDescent="0.25">
      <c r="A53" s="70" t="s">
        <v>46</v>
      </c>
      <c r="B53" s="107">
        <v>0</v>
      </c>
      <c r="C53" s="63">
        <v>0</v>
      </c>
      <c r="D53" s="63">
        <v>0</v>
      </c>
      <c r="E53" s="115">
        <v>-0.02</v>
      </c>
    </row>
    <row r="54" spans="1:5" ht="15.75" thickBot="1" x14ac:dyDescent="0.3">
      <c r="A54" s="99" t="s">
        <v>25</v>
      </c>
      <c r="B54" s="109">
        <f>B43-SUM(B45:B53)</f>
        <v>-5.770657672849993E-4</v>
      </c>
      <c r="C54" s="67">
        <f t="shared" ref="C54:E54" si="2">C43-SUM(C45:C53)</f>
        <v>7.3553719008268188E-4</v>
      </c>
      <c r="D54" s="67">
        <f t="shared" si="2"/>
        <v>-1.5879017013232036E-3</v>
      </c>
      <c r="E54" s="113">
        <f t="shared" si="2"/>
        <v>5.9511158342274995E-5</v>
      </c>
    </row>
    <row r="55" spans="1:5" ht="15.75" thickBot="1" x14ac:dyDescent="0.3"/>
    <row r="56" spans="1:5" x14ac:dyDescent="0.25">
      <c r="A56" s="69" t="s">
        <v>29</v>
      </c>
      <c r="B56" s="106" t="s">
        <v>0</v>
      </c>
      <c r="C56" s="60" t="s">
        <v>1</v>
      </c>
      <c r="D56" s="60" t="s">
        <v>2</v>
      </c>
      <c r="E56" s="114" t="s">
        <v>3</v>
      </c>
    </row>
    <row r="57" spans="1:5" x14ac:dyDescent="0.25">
      <c r="A57" s="70" t="s">
        <v>24</v>
      </c>
      <c r="B57" s="107">
        <f>'EUD HF 16-17'!N7/100</f>
        <v>-1.2163742690058542E-2</v>
      </c>
      <c r="C57" s="71">
        <f>'EUD HF 16-17'!O7/100</f>
        <v>-7.7519379844960667E-3</v>
      </c>
      <c r="D57" s="71">
        <f>'EUD HF 16-17'!P7/100</f>
        <v>-0.04</v>
      </c>
      <c r="E57" s="118">
        <f>'EUD HF 16-17'!Q7/100</f>
        <v>-1.4851485148514882E-2</v>
      </c>
    </row>
    <row r="58" spans="1:5" x14ac:dyDescent="0.25">
      <c r="A58" s="72" t="s">
        <v>18</v>
      </c>
      <c r="B58" s="108"/>
      <c r="C58" s="65"/>
      <c r="D58" s="65"/>
      <c r="E58" s="116"/>
    </row>
    <row r="59" spans="1:5" x14ac:dyDescent="0.25">
      <c r="A59" s="70" t="s">
        <v>19</v>
      </c>
      <c r="B59" s="107">
        <v>-0.02</v>
      </c>
      <c r="C59" s="63">
        <v>-0.02</v>
      </c>
      <c r="D59" s="63">
        <v>-0.02</v>
      </c>
      <c r="E59" s="115">
        <v>-0.02</v>
      </c>
    </row>
    <row r="60" spans="1:5" x14ac:dyDescent="0.25">
      <c r="A60" s="70" t="s">
        <v>20</v>
      </c>
      <c r="B60" s="107">
        <v>1.4E-2</v>
      </c>
      <c r="C60" s="63">
        <v>1.4E-2</v>
      </c>
      <c r="D60" s="63">
        <v>1.4E-2</v>
      </c>
      <c r="E60" s="115">
        <v>1.4E-2</v>
      </c>
    </row>
    <row r="61" spans="1:5" x14ac:dyDescent="0.25">
      <c r="A61" s="70" t="s">
        <v>26</v>
      </c>
      <c r="B61" s="107">
        <v>-3.0000000000000001E-3</v>
      </c>
      <c r="C61" s="63">
        <v>-3.0000000000000001E-3</v>
      </c>
      <c r="D61" s="63">
        <v>-3.0000000000000001E-3</v>
      </c>
      <c r="E61" s="115">
        <v>0.01</v>
      </c>
    </row>
    <row r="62" spans="1:5" x14ac:dyDescent="0.25">
      <c r="A62" s="70" t="s">
        <v>51</v>
      </c>
      <c r="B62" s="107">
        <v>-2.8E-3</v>
      </c>
      <c r="C62" s="63">
        <v>0</v>
      </c>
      <c r="D62" s="63">
        <v>0</v>
      </c>
      <c r="E62" s="115">
        <v>0</v>
      </c>
    </row>
    <row r="63" spans="1:5" x14ac:dyDescent="0.25">
      <c r="A63" s="70" t="s">
        <v>23</v>
      </c>
      <c r="B63" s="107">
        <v>0</v>
      </c>
      <c r="C63" s="63">
        <v>0</v>
      </c>
      <c r="D63" s="63">
        <v>-1.4E-2</v>
      </c>
      <c r="E63" s="115">
        <v>0</v>
      </c>
    </row>
    <row r="64" spans="1:5" x14ac:dyDescent="0.25">
      <c r="A64" s="70" t="s">
        <v>47</v>
      </c>
      <c r="B64" s="107">
        <v>0</v>
      </c>
      <c r="C64" s="63">
        <v>0</v>
      </c>
      <c r="D64" s="63">
        <v>-2E-3</v>
      </c>
      <c r="E64" s="115">
        <v>0</v>
      </c>
    </row>
    <row r="65" spans="1:5" x14ac:dyDescent="0.25">
      <c r="A65" s="70" t="s">
        <v>49</v>
      </c>
      <c r="B65" s="107">
        <v>0</v>
      </c>
      <c r="C65" s="63">
        <v>0</v>
      </c>
      <c r="D65" s="63">
        <v>-1.4E-2</v>
      </c>
      <c r="E65" s="115">
        <v>0</v>
      </c>
    </row>
    <row r="66" spans="1:5" x14ac:dyDescent="0.25">
      <c r="A66" s="70" t="s">
        <v>44</v>
      </c>
      <c r="B66" s="107">
        <v>0</v>
      </c>
      <c r="C66" s="63">
        <v>0</v>
      </c>
      <c r="D66" s="63">
        <v>-1E-3</v>
      </c>
      <c r="E66" s="115">
        <v>0</v>
      </c>
    </row>
    <row r="67" spans="1:5" x14ac:dyDescent="0.25">
      <c r="A67" s="70" t="s">
        <v>46</v>
      </c>
      <c r="B67" s="107">
        <v>0</v>
      </c>
      <c r="C67" s="63">
        <v>0</v>
      </c>
      <c r="D67" s="63">
        <v>0</v>
      </c>
      <c r="E67" s="115">
        <v>-0.02</v>
      </c>
    </row>
    <row r="68" spans="1:5" ht="15.75" thickBot="1" x14ac:dyDescent="0.3">
      <c r="A68" s="99" t="s">
        <v>25</v>
      </c>
      <c r="B68" s="109">
        <f>B57-SUM(B59:B67)</f>
        <v>-3.6374269005854006E-4</v>
      </c>
      <c r="C68" s="67">
        <f t="shared" ref="C68" si="3">C57-SUM(C59:C67)</f>
        <v>1.2480620155039344E-3</v>
      </c>
      <c r="D68" s="67">
        <f t="shared" ref="D68" si="4">D57-SUM(D59:D67)</f>
        <v>0</v>
      </c>
      <c r="E68" s="113">
        <f t="shared" ref="E68" si="5">E57-SUM(E59:E67)</f>
        <v>1.1485148514851183E-3</v>
      </c>
    </row>
    <row r="69" spans="1:5" ht="15.75" thickBot="1" x14ac:dyDescent="0.3"/>
    <row r="70" spans="1:5" x14ac:dyDescent="0.25">
      <c r="A70" s="69" t="s">
        <v>30</v>
      </c>
      <c r="B70" s="106" t="s">
        <v>0</v>
      </c>
      <c r="C70" s="60" t="s">
        <v>1</v>
      </c>
      <c r="D70" s="60" t="s">
        <v>2</v>
      </c>
      <c r="E70" s="114" t="s">
        <v>3</v>
      </c>
    </row>
    <row r="71" spans="1:5" x14ac:dyDescent="0.25">
      <c r="A71" s="70" t="s">
        <v>24</v>
      </c>
      <c r="B71" s="107">
        <f>'EUD HF 16-17'!N8/100</f>
        <v>-1.1825860948668065E-2</v>
      </c>
      <c r="C71" s="71">
        <f>'EUD HF 16-17'!O8/100</f>
        <v>-8.522727272727338E-3</v>
      </c>
      <c r="D71" s="71">
        <f>'EUD HF 16-17'!P8/100</f>
        <v>-4.1587901701323204E-2</v>
      </c>
      <c r="E71" s="118">
        <f>'EUD HF 16-17'!Q8/100</f>
        <v>-1.5940488841657725E-2</v>
      </c>
    </row>
    <row r="72" spans="1:5" x14ac:dyDescent="0.25">
      <c r="A72" s="72" t="s">
        <v>18</v>
      </c>
      <c r="B72" s="108"/>
      <c r="C72" s="65"/>
      <c r="D72" s="65"/>
      <c r="E72" s="116"/>
    </row>
    <row r="73" spans="1:5" x14ac:dyDescent="0.25">
      <c r="A73" s="70" t="s">
        <v>19</v>
      </c>
      <c r="B73" s="107">
        <v>-0.02</v>
      </c>
      <c r="C73" s="63">
        <v>-0.02</v>
      </c>
      <c r="D73" s="63">
        <v>-0.02</v>
      </c>
      <c r="E73" s="115">
        <v>-0.02</v>
      </c>
    </row>
    <row r="74" spans="1:5" x14ac:dyDescent="0.25">
      <c r="A74" s="70" t="s">
        <v>20</v>
      </c>
      <c r="B74" s="107">
        <v>1.4E-2</v>
      </c>
      <c r="C74" s="63">
        <v>1.4E-2</v>
      </c>
      <c r="D74" s="63">
        <v>1.4E-2</v>
      </c>
      <c r="E74" s="115">
        <v>1.4E-2</v>
      </c>
    </row>
    <row r="75" spans="1:5" x14ac:dyDescent="0.25">
      <c r="A75" s="70" t="s">
        <v>26</v>
      </c>
      <c r="B75" s="107">
        <v>-3.0000000000000001E-3</v>
      </c>
      <c r="C75" s="63">
        <v>-3.0000000000000001E-3</v>
      </c>
      <c r="D75" s="63">
        <v>-3.0000000000000001E-3</v>
      </c>
      <c r="E75" s="115">
        <v>0.01</v>
      </c>
    </row>
    <row r="76" spans="1:5" x14ac:dyDescent="0.25">
      <c r="A76" s="70" t="s">
        <v>51</v>
      </c>
      <c r="B76" s="107">
        <v>-2.8E-3</v>
      </c>
      <c r="C76" s="63">
        <v>0</v>
      </c>
      <c r="D76" s="63">
        <v>0</v>
      </c>
      <c r="E76" s="115">
        <v>0</v>
      </c>
    </row>
    <row r="77" spans="1:5" x14ac:dyDescent="0.25">
      <c r="A77" s="70" t="s">
        <v>23</v>
      </c>
      <c r="B77" s="107">
        <v>0</v>
      </c>
      <c r="C77" s="63">
        <v>0</v>
      </c>
      <c r="D77" s="63">
        <v>-1.4E-2</v>
      </c>
      <c r="E77" s="115">
        <v>0</v>
      </c>
    </row>
    <row r="78" spans="1:5" x14ac:dyDescent="0.25">
      <c r="A78" s="70" t="s">
        <v>47</v>
      </c>
      <c r="B78" s="107">
        <v>0</v>
      </c>
      <c r="C78" s="63">
        <v>0</v>
      </c>
      <c r="D78" s="63">
        <v>-2E-3</v>
      </c>
      <c r="E78" s="115">
        <v>0</v>
      </c>
    </row>
    <row r="79" spans="1:5" x14ac:dyDescent="0.25">
      <c r="A79" s="70" t="s">
        <v>49</v>
      </c>
      <c r="B79" s="107">
        <v>0</v>
      </c>
      <c r="C79" s="63">
        <v>0</v>
      </c>
      <c r="D79" s="63">
        <v>-1.4E-2</v>
      </c>
      <c r="E79" s="115">
        <v>0</v>
      </c>
    </row>
    <row r="80" spans="1:5" x14ac:dyDescent="0.25">
      <c r="A80" s="70" t="s">
        <v>44</v>
      </c>
      <c r="B80" s="107">
        <v>0</v>
      </c>
      <c r="C80" s="63">
        <v>0</v>
      </c>
      <c r="D80" s="63">
        <v>-1E-3</v>
      </c>
      <c r="E80" s="115">
        <v>0</v>
      </c>
    </row>
    <row r="81" spans="1:5" x14ac:dyDescent="0.25">
      <c r="A81" s="70" t="s">
        <v>46</v>
      </c>
      <c r="B81" s="107">
        <v>0</v>
      </c>
      <c r="C81" s="63">
        <v>0</v>
      </c>
      <c r="D81" s="63">
        <v>0</v>
      </c>
      <c r="E81" s="115">
        <v>-0.02</v>
      </c>
    </row>
    <row r="82" spans="1:5" ht="15.75" thickBot="1" x14ac:dyDescent="0.3">
      <c r="A82" s="99" t="s">
        <v>25</v>
      </c>
      <c r="B82" s="109">
        <f>B71-SUM(B73:B81)</f>
        <v>-2.5860948668063322E-5</v>
      </c>
      <c r="C82" s="67">
        <f t="shared" ref="C82" si="6">C71-SUM(C73:C81)</f>
        <v>4.7727272727266304E-4</v>
      </c>
      <c r="D82" s="67">
        <f t="shared" ref="D82" si="7">D71-SUM(D73:D81)</f>
        <v>-1.5879017013232036E-3</v>
      </c>
      <c r="E82" s="113">
        <f t="shared" ref="E82" si="8">E71-SUM(E73:E81)</f>
        <v>5.9511158342274995E-5</v>
      </c>
    </row>
    <row r="84" spans="1:5" x14ac:dyDescent="0.25">
      <c r="A84" s="61" t="s">
        <v>50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4:R8"/>
  <sheetViews>
    <sheetView workbookViewId="0">
      <selection activeCell="B5" sqref="B5:R8"/>
    </sheetView>
  </sheetViews>
  <sheetFormatPr defaultRowHeight="15" x14ac:dyDescent="0.25"/>
  <cols>
    <col min="2" max="2" width="39.28515625" customWidth="1"/>
  </cols>
  <sheetData>
    <row r="4" spans="2:18" ht="15.75" thickBot="1" x14ac:dyDescent="0.3"/>
    <row r="5" spans="2:18" x14ac:dyDescent="0.25">
      <c r="B5" s="122" t="s">
        <v>38</v>
      </c>
      <c r="C5" s="119">
        <v>2016</v>
      </c>
      <c r="D5" s="120"/>
      <c r="E5" s="120"/>
      <c r="F5" s="121"/>
      <c r="G5" s="119">
        <v>2017</v>
      </c>
      <c r="H5" s="120"/>
      <c r="I5" s="120"/>
      <c r="J5" s="121"/>
      <c r="K5" s="51" t="s">
        <v>27</v>
      </c>
      <c r="L5" s="52"/>
      <c r="M5" s="52"/>
      <c r="N5" s="53"/>
      <c r="O5" s="51" t="s">
        <v>28</v>
      </c>
      <c r="P5" s="52"/>
      <c r="Q5" s="52"/>
      <c r="R5" s="53"/>
    </row>
    <row r="6" spans="2:18" ht="15.75" thickBot="1" x14ac:dyDescent="0.3">
      <c r="B6" s="123"/>
      <c r="C6" s="29" t="s">
        <v>0</v>
      </c>
      <c r="D6" s="30" t="s">
        <v>1</v>
      </c>
      <c r="E6" s="30" t="s">
        <v>2</v>
      </c>
      <c r="F6" s="31" t="s">
        <v>3</v>
      </c>
      <c r="G6" s="90" t="s">
        <v>0</v>
      </c>
      <c r="H6" s="91" t="s">
        <v>1</v>
      </c>
      <c r="I6" s="91" t="s">
        <v>2</v>
      </c>
      <c r="J6" s="92" t="s">
        <v>3</v>
      </c>
      <c r="K6" s="29" t="s">
        <v>0</v>
      </c>
      <c r="L6" s="30" t="s">
        <v>1</v>
      </c>
      <c r="M6" s="30" t="s">
        <v>2</v>
      </c>
      <c r="N6" s="31" t="s">
        <v>3</v>
      </c>
      <c r="O6" s="90" t="s">
        <v>0</v>
      </c>
      <c r="P6" s="91" t="s">
        <v>1</v>
      </c>
      <c r="Q6" s="91" t="s">
        <v>2</v>
      </c>
      <c r="R6" s="92" t="s">
        <v>3</v>
      </c>
    </row>
    <row r="7" spans="2:18" x14ac:dyDescent="0.25">
      <c r="B7" s="50" t="s">
        <v>41</v>
      </c>
      <c r="C7" s="33">
        <v>49040</v>
      </c>
      <c r="D7" s="34">
        <v>13530</v>
      </c>
      <c r="E7" s="34">
        <v>5930</v>
      </c>
      <c r="F7" s="43">
        <v>5060</v>
      </c>
      <c r="G7" s="33">
        <v>48590</v>
      </c>
      <c r="H7" s="34">
        <v>13400</v>
      </c>
      <c r="I7" s="34">
        <v>5880</v>
      </c>
      <c r="J7" s="45">
        <v>5080</v>
      </c>
      <c r="K7" s="83">
        <f>G7-C7</f>
        <v>-450</v>
      </c>
      <c r="L7" s="34">
        <f t="shared" ref="L7:N8" si="0">H7-D7</f>
        <v>-130</v>
      </c>
      <c r="M7" s="34">
        <f t="shared" si="0"/>
        <v>-50</v>
      </c>
      <c r="N7" s="43">
        <f t="shared" si="0"/>
        <v>20</v>
      </c>
      <c r="O7" s="58">
        <f>G7/C7*100-100</f>
        <v>-0.91761827079935188</v>
      </c>
      <c r="P7" s="35">
        <f t="shared" ref="P7:R8" si="1">H7/D7*100-100</f>
        <v>-0.96082779009608998</v>
      </c>
      <c r="Q7" s="35">
        <f t="shared" si="1"/>
        <v>-0.84317032040472384</v>
      </c>
      <c r="R7" s="36">
        <f t="shared" si="1"/>
        <v>0.39525691699604693</v>
      </c>
    </row>
    <row r="8" spans="2:18" ht="15.75" thickBot="1" x14ac:dyDescent="0.3">
      <c r="B8" s="49" t="s">
        <v>42</v>
      </c>
      <c r="C8" s="6">
        <v>53430</v>
      </c>
      <c r="D8" s="7">
        <v>17060</v>
      </c>
      <c r="E8" s="7">
        <v>8460</v>
      </c>
      <c r="F8" s="44">
        <v>7370</v>
      </c>
      <c r="G8" s="6">
        <v>52940</v>
      </c>
      <c r="H8" s="7">
        <v>16900</v>
      </c>
      <c r="I8" s="7">
        <v>8380</v>
      </c>
      <c r="J8" s="8">
        <v>7400</v>
      </c>
      <c r="K8" s="84">
        <f>G8-C8</f>
        <v>-490</v>
      </c>
      <c r="L8" s="7">
        <f t="shared" si="0"/>
        <v>-160</v>
      </c>
      <c r="M8" s="7">
        <f t="shared" si="0"/>
        <v>-80</v>
      </c>
      <c r="N8" s="44">
        <f t="shared" si="0"/>
        <v>30</v>
      </c>
      <c r="O8" s="11">
        <f t="shared" ref="O8" si="2">G8/C8*100-100</f>
        <v>-0.91708777840165112</v>
      </c>
      <c r="P8" s="12">
        <f t="shared" si="1"/>
        <v>-0.93786635404454444</v>
      </c>
      <c r="Q8" s="12">
        <f t="shared" si="1"/>
        <v>-0.94562647754136719</v>
      </c>
      <c r="R8" s="13">
        <f t="shared" si="1"/>
        <v>0.40705563093624164</v>
      </c>
    </row>
  </sheetData>
  <mergeCells count="3">
    <mergeCell ref="B5:B6"/>
    <mergeCell ref="C5:F5"/>
    <mergeCell ref="G5:J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4:N8"/>
  <sheetViews>
    <sheetView workbookViewId="0">
      <selection activeCell="B5" sqref="B5:N7"/>
    </sheetView>
  </sheetViews>
  <sheetFormatPr defaultRowHeight="15" x14ac:dyDescent="0.25"/>
  <cols>
    <col min="2" max="2" width="40.28515625" customWidth="1"/>
  </cols>
  <sheetData>
    <row r="4" spans="2:14" ht="15.75" thickBot="1" x14ac:dyDescent="0.3"/>
    <row r="5" spans="2:14" x14ac:dyDescent="0.25">
      <c r="B5" s="122" t="s">
        <v>39</v>
      </c>
      <c r="C5" s="119">
        <v>2016</v>
      </c>
      <c r="D5" s="120"/>
      <c r="E5" s="121"/>
      <c r="F5" s="119">
        <v>2017</v>
      </c>
      <c r="G5" s="120"/>
      <c r="H5" s="121"/>
      <c r="I5" s="52" t="s">
        <v>27</v>
      </c>
      <c r="J5" s="52"/>
      <c r="K5" s="53"/>
      <c r="L5" s="51" t="s">
        <v>28</v>
      </c>
      <c r="M5" s="52"/>
      <c r="N5" s="53"/>
    </row>
    <row r="6" spans="2:14" ht="15.75" thickBot="1" x14ac:dyDescent="0.3">
      <c r="B6" s="123"/>
      <c r="C6" s="29" t="s">
        <v>0</v>
      </c>
      <c r="D6" s="30" t="s">
        <v>2</v>
      </c>
      <c r="E6" s="31" t="s">
        <v>3</v>
      </c>
      <c r="F6" s="90" t="s">
        <v>0</v>
      </c>
      <c r="G6" s="91" t="s">
        <v>2</v>
      </c>
      <c r="H6" s="92" t="s">
        <v>3</v>
      </c>
      <c r="I6" s="97" t="s">
        <v>0</v>
      </c>
      <c r="J6" s="30" t="s">
        <v>2</v>
      </c>
      <c r="K6" s="31" t="s">
        <v>3</v>
      </c>
      <c r="L6" s="90" t="s">
        <v>0</v>
      </c>
      <c r="M6" s="91" t="s">
        <v>2</v>
      </c>
      <c r="N6" s="92" t="s">
        <v>3</v>
      </c>
    </row>
    <row r="7" spans="2:14" ht="16.5" customHeight="1" thickBot="1" x14ac:dyDescent="0.3">
      <c r="B7" s="49" t="s">
        <v>39</v>
      </c>
      <c r="C7" s="81">
        <v>64070</v>
      </c>
      <c r="D7" s="82">
        <v>8270</v>
      </c>
      <c r="E7" s="93">
        <v>6650</v>
      </c>
      <c r="F7" s="81">
        <v>63480</v>
      </c>
      <c r="G7" s="82">
        <v>7950</v>
      </c>
      <c r="H7" s="98">
        <v>6540</v>
      </c>
      <c r="I7" s="94">
        <f>F7-C7</f>
        <v>-590</v>
      </c>
      <c r="J7" s="82">
        <f>G7-D7</f>
        <v>-320</v>
      </c>
      <c r="K7" s="93">
        <f>H7-E7</f>
        <v>-110</v>
      </c>
      <c r="L7" s="88">
        <f>F7/C7*100-100</f>
        <v>-0.92086780084282793</v>
      </c>
      <c r="M7" s="95">
        <f>G7/D7*100-100</f>
        <v>-3.8694074969770327</v>
      </c>
      <c r="N7" s="96">
        <f>H7/E7*100-100</f>
        <v>-1.654135338345867</v>
      </c>
    </row>
    <row r="8" spans="2:14" x14ac:dyDescent="0.25">
      <c r="B8" s="78" t="s">
        <v>40</v>
      </c>
    </row>
  </sheetData>
  <mergeCells count="3">
    <mergeCell ref="B5:B6"/>
    <mergeCell ref="C5:E5"/>
    <mergeCell ref="F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GYM-takster 16-17</vt:lpstr>
      <vt:lpstr>EUD GF 16-17</vt:lpstr>
      <vt:lpstr>EUD HF 16-17</vt:lpstr>
      <vt:lpstr>Dekomponering</vt:lpstr>
      <vt:lpstr>EUX-takster</vt:lpstr>
      <vt:lpstr>RKV-takster</vt:lpstr>
    </vt:vector>
  </TitlesOfParts>
  <Company>Danske Erhvervsskoler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Susanne Würtz</dc:creator>
  <cp:lastModifiedBy>Esma Suzan Kara</cp:lastModifiedBy>
  <cp:lastPrinted>2016-08-31T07:07:32Z</cp:lastPrinted>
  <dcterms:created xsi:type="dcterms:W3CDTF">2015-09-29T08:30:46Z</dcterms:created>
  <dcterms:modified xsi:type="dcterms:W3CDTF">2021-08-30T08:21:55Z</dcterms:modified>
</cp:coreProperties>
</file>